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xl/drawings/drawing8.xml" ContentType="application/vnd.openxmlformats-officedocument.drawing+xml"/>
  <Override PartName="/xl/tables/table2.xml" ContentType="application/vnd.openxmlformats-officedocument.spreadsheetml.table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1. Debêntures Financeiras\4. Deb - Nomos - 4ª Emissão da SOU\8. Fechamento\"/>
    </mc:Choice>
  </mc:AlternateContent>
  <xr:revisionPtr revIDLastSave="0" documentId="13_ncr:1_{5C5926DE-6085-4F6E-8F02-2952BFB367C0}" xr6:coauthVersionLast="47" xr6:coauthVersionMax="47" xr10:uidLastSave="{00000000-0000-0000-0000-000000000000}"/>
  <bookViews>
    <workbookView xWindow="28680" yWindow="-120" windowWidth="29040" windowHeight="15720" tabRatio="684" xr2:uid="{234BECD2-3D56-4B61-B697-47EF13EBAB64}"/>
  </bookViews>
  <sheets>
    <sheet name="Fechamento" sheetId="4" r:id="rId1"/>
    <sheet name="Extrato C_34338-6" sheetId="9" r:id="rId2"/>
    <sheet name="Fundos" sheetId="8" r:id="rId3"/>
    <sheet name="Despesas" sheetId="2" r:id="rId4"/>
    <sheet name="Integralizações" sheetId="11" r:id="rId5"/>
    <sheet name="Mapa de Cláusulas" sheetId="1" r:id="rId6"/>
    <sheet name="PuDiario 4E 1S" sheetId="5" r:id="rId7"/>
    <sheet name="PuDiario 4E 2S" sheetId="3" r:id="rId8"/>
    <sheet name="Relatorio Investidor 2.0" sheetId="12" r:id="rId9"/>
    <sheet name="Feriados!" sheetId="7" state="hidden" r:id="rId10"/>
  </sheets>
  <externalReferences>
    <externalReference r:id="rId11"/>
  </externalReferences>
  <definedNames>
    <definedName name="\i">#REF!</definedName>
    <definedName name="____CEN30" hidden="1">{#N/A,#N/A,FALSE,"SIM95"}</definedName>
    <definedName name="____CEN300" hidden="1">{#N/A,#N/A,FALSE,"SIM95"}</definedName>
    <definedName name="____cen301" hidden="1">{#N/A,#N/A,FALSE,"SIM95"}</definedName>
    <definedName name="____cen31" hidden="1">{#N/A,#N/A,FALSE,"SIM95"}</definedName>
    <definedName name="___CEN30" hidden="1">{#N/A,#N/A,FALSE,"SIM95"}</definedName>
    <definedName name="___CEN300" hidden="1">{#N/A,#N/A,FALSE,"SIM95"}</definedName>
    <definedName name="___cen301" hidden="1">{#N/A,#N/A,FALSE,"SIM95"}</definedName>
    <definedName name="___cen31" hidden="1">{#N/A,#N/A,FALSE,"SIM95"}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CEN30" hidden="1">{#N/A,#N/A,FALSE,"SIM95"}</definedName>
    <definedName name="__CEN300" hidden="1">{#N/A,#N/A,FALSE,"SIM95"}</definedName>
    <definedName name="__cen301" hidden="1">{#N/A,#N/A,FALSE,"SIM95"}</definedName>
    <definedName name="__cen31" hidden="1">{#N/A,#N/A,FALSE,"SIM95"}</definedName>
    <definedName name="_CEN30" hidden="1">{#N/A,#N/A,FALSE,"SIM95"}</definedName>
    <definedName name="_CEN300" hidden="1">{#N/A,#N/A,FALSE,"SIM95"}</definedName>
    <definedName name="_cen301" hidden="1">{#N/A,#N/A,FALSE,"SIM95"}</definedName>
    <definedName name="_cen31" hidden="1">{#N/A,#N/A,FALSE,"SIM95"}</definedName>
    <definedName name="_Dias_U_Acumulados">#REF!</definedName>
    <definedName name="_Dist_Values" hidden="1">#REF!</definedName>
    <definedName name="_Feriados">#REF!</definedName>
    <definedName name="_Fill" hidden="1">#REF!</definedName>
    <definedName name="_xlnm._FilterDatabase" localSheetId="9" hidden="1">'Feriados!'!$A$1:$C$818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hidden="1">#REF!</definedName>
    <definedName name="_GSRATESR_2" hidden="1">#REF!</definedName>
    <definedName name="_GSRATESR_3" hidden="1">#REF!</definedName>
    <definedName name="_GSRATESR_4" hidden="1">#REF!</definedName>
    <definedName name="_GSRATESR_5" hidden="1">#REF!</definedName>
    <definedName name="_GSRATESR_6" hidden="1">#REF!</definedName>
    <definedName name="_GSRATESR_7" hidden="1">#REF!</definedName>
    <definedName name="_IND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a">#REF!</definedName>
    <definedName name="aa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hidden="1">{#N/A,#N/A,FALSE,"GP";#N/A,#N/A,FALSE,"Assinantes";#N/A,#N/A,FALSE,"Rede";#N/A,#N/A,FALSE,"Evolução";#N/A,#N/A,FALSE,"Resultado"}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hidden="1">#REF!</definedName>
    <definedName name="acq">#REF!</definedName>
    <definedName name="Acquisition_Date">#REF!</definedName>
    <definedName name="adicionado_ant">#REF!</definedName>
    <definedName name="adicionados">#REF!</definedName>
    <definedName name="aefawef" hidden="1">#REF!</definedName>
    <definedName name="aerhawerha" hidden="1">#REF!</definedName>
    <definedName name="aFeriados">#REF!</definedName>
    <definedName name="aFeriadosUK">#REF!</definedName>
    <definedName name="Agente_Fiduciario">#REF!</definedName>
    <definedName name="AllRaw">#REF!</definedName>
    <definedName name="AllSummary">#REF!</definedName>
    <definedName name="Amortizacao_Mezanino">#REF!</definedName>
    <definedName name="Amortizacao_Senior">#REF!</definedName>
    <definedName name="Amortizacao_Subordinada">#REF!</definedName>
    <definedName name="AMT.SENIOR">OFFSET(#REF!,0,0,#REF!)</definedName>
    <definedName name="AMT.SENIOR.CONS">OFFSET(#REF!,0,0,COUNTIF(#REF!,"&gt;0"))</definedName>
    <definedName name="AMT.SUB">OFFSET(#REF!,0,0,#REF!)</definedName>
    <definedName name="AMT.SUB.CONS">OFFSET(#REF!,0,0,COUNTIF(#REF!,"&gt;0"))</definedName>
    <definedName name="analise_start">#REF!</definedName>
    <definedName name="ANO">OFFSET(#REF!,0,0,#REF!)</definedName>
    <definedName name="ANO.CONS">OFFSET(#REF!,0,0,COUNTIF(#REF!,"&gt;0"))</definedName>
    <definedName name="anscount" hidden="1">1</definedName>
    <definedName name="AP_COFINS">#REF!</definedName>
    <definedName name="AP_CSLL">#REF!</definedName>
    <definedName name="AP_PIS">#REF!</definedName>
    <definedName name="aquisição">#REF!</definedName>
    <definedName name="AREA">#REF!</definedName>
    <definedName name="Área">#REF!</definedName>
    <definedName name="_xlnm.Print_Area" localSheetId="8">'Relatorio Investidor 2.0'!$A$1:$F$91</definedName>
    <definedName name="AreaResult">#REF!</definedName>
    <definedName name="Areas_FC">#REF!</definedName>
    <definedName name="arley">#REF!</definedName>
    <definedName name="arq_cipasa">#REF!</definedName>
    <definedName name="arq_r1">#REF!</definedName>
    <definedName name="arq_r2">#REF!</definedName>
    <definedName name="arq_r3">#REF!</definedName>
    <definedName name="arq_r4">#REF!</definedName>
    <definedName name="arq_r5">#REF!</definedName>
    <definedName name="arq_r6">#REF!</definedName>
    <definedName name="arq_r7">#REF!</definedName>
    <definedName name="arred_j">#REF!</definedName>
    <definedName name="as">#REF!</definedName>
    <definedName name="AS2DocOpenMode" hidden="1">"AS2DocumentEdit"</definedName>
    <definedName name="asdasd" hidden="1">#REF!</definedName>
    <definedName name="asdgasge" hidden="1">#REF!</definedName>
    <definedName name="ASK">#REF!</definedName>
    <definedName name="asrgasrg" hidden="1">#REF!</definedName>
    <definedName name="assunto_email_AF">#REF!</definedName>
    <definedName name="ATIVO">#REF!</definedName>
    <definedName name="aut">#REF!</definedName>
    <definedName name="b">#REF!</definedName>
    <definedName name="_xlnm.Database">#REF!</definedName>
    <definedName name="base">#REF!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hidden="1">{#N/A,#N/A,FALSE,"GP";#N/A,#N/A,FALSE,"Assinantes";#N/A,#N/A,FALSE,"Rede";#N/A,#N/A,FALSE,"Evolução";#N/A,#N/A,FALSE,"Resultado"}</definedName>
    <definedName name="BID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hidden="1">#REF!</definedName>
    <definedName name="BLPI2" hidden="1">#REF!</definedName>
    <definedName name="BLPI3" hidden="1">#REF!</definedName>
    <definedName name="BLPI4" hidden="1">#REF!</definedName>
    <definedName name="BLPI5" hidden="1">#REF!</definedName>
    <definedName name="BLPI6" hidden="1">#REF!</definedName>
    <definedName name="BLPI7" hidden="1">#REF!</definedName>
    <definedName name="BLPI8" hidden="1">#REF!</definedName>
    <definedName name="boletas_consolidadas">#REF!</definedName>
    <definedName name="BoletasCalc">#REF!</definedName>
    <definedName name="Broker_fee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>#REF!</definedName>
    <definedName name="BTS_SLB">#REF!</definedName>
    <definedName name="But_Close">#REF!</definedName>
    <definedName name="But_Print">#REF!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>#REF!</definedName>
    <definedName name="calculo">#REF!</definedName>
    <definedName name="Capex">#REF!</definedName>
    <definedName name="Capital_Gains">#REF!</definedName>
    <definedName name="carencia">#REF!</definedName>
    <definedName name="cc_email_AF">#REF!</definedName>
    <definedName name="CC_FC">#REF!</definedName>
    <definedName name="celual1_boletas_consolida">#REF!</definedName>
    <definedName name="celula1_adicionados">#REF!</definedName>
    <definedName name="celula1_anexos">#REF!</definedName>
    <definedName name="celula1_boletas_anexo_resu">#REF!</definedName>
    <definedName name="celula1_BoletasCalc">#REF!</definedName>
    <definedName name="celula1_consolidado">#REF!</definedName>
    <definedName name="celula1_consolidado_ant">#REF!</definedName>
    <definedName name="celula1_net_dia">#REF!</definedName>
    <definedName name="celula1_ple">#REF!</definedName>
    <definedName name="celula1_pre_fixados">#REF!</definedName>
    <definedName name="celula1_realizadas">#REF!</definedName>
    <definedName name="celula1_salesrf">#REF!</definedName>
    <definedName name="celula1_taxas">#REF!</definedName>
    <definedName name="celula1_taxas_ant">#REF!</definedName>
    <definedName name="celula1_taxas_pre">#REF!</definedName>
    <definedName name="celula1_taxas_pre_ant">#REF!</definedName>
    <definedName name="centrocosto">#REF!</definedName>
    <definedName name="CheckFuturo">"Check Box 6"</definedName>
    <definedName name="CheckOpção">"Check Box 7"</definedName>
    <definedName name="CLASSE">#REF!</definedName>
    <definedName name="ClienteFim">#REF!</definedName>
    <definedName name="ClienteInicio">#REF!</definedName>
    <definedName name="CNPJ_AgenciaClassificadora">#REF!</definedName>
    <definedName name="CNPJ_AgenteFiduciario">#REF!</definedName>
    <definedName name="CNPJ_CEDENTE1">#REF!</definedName>
    <definedName name="CNPJ_CEDENTE2">#REF!</definedName>
    <definedName name="CNPJ_CEDENTE3">#REF!</definedName>
    <definedName name="CNPJ_CEDENTE4">#REF!</definedName>
    <definedName name="CNPJ_CEDENTE5">#REF!</definedName>
    <definedName name="CNPJ_Classificadora">#REF!</definedName>
    <definedName name="CNPJ_Custodiante">#REF!</definedName>
    <definedName name="CNPJ_DEVEDOR1">#REF!</definedName>
    <definedName name="CNPJ_DEVEDOR2">#REF!</definedName>
    <definedName name="CNPJ_DEVEDOR3">#REF!</definedName>
    <definedName name="CNPJ_DEVEDOR4">#REF!</definedName>
    <definedName name="CNPJ_DEVEDOR5">#REF!</definedName>
    <definedName name="CNPJ_Securitizadora">#REF!</definedName>
    <definedName name="Codes">#REF!</definedName>
    <definedName name="colateral">#REF!</definedName>
    <definedName name="consolida_boletas">#REF!</definedName>
    <definedName name="consolidado">#REF!</definedName>
    <definedName name="consolidado_ant">#REF!</definedName>
    <definedName name="consolidado_imp">#REF!</definedName>
    <definedName name="Construction_Total">#REF!</definedName>
    <definedName name="conta_se">#REF!</definedName>
    <definedName name="contrato">#REF!</definedName>
    <definedName name="contratos">#REF!</definedName>
    <definedName name="contratos_start">#REF!</definedName>
    <definedName name="correcao_custo">#REF!</definedName>
    <definedName name="correcao_custo_temp">#REF!</definedName>
    <definedName name="Creditos_Vencer_Com_Atraso">#REF!</definedName>
    <definedName name="Creditos_Vencer_Sem_Atraso">#REF!</definedName>
    <definedName name="Cupom">#REF!</definedName>
    <definedName name="Curva_IPCA">#REF!</definedName>
    <definedName name="Curva_IPCA_Impli">#REF!</definedName>
    <definedName name="Curva_Pre">#REF!</definedName>
    <definedName name="Curva_PrexDI">#REF!</definedName>
    <definedName name="CUSTO">OFFSET(#REF!,0,0,#REF!-1)</definedName>
    <definedName name="CUSTO.CONS">OFFSET(#REF!,0,0,COUNTIF(#REF!,"&gt;0"))</definedName>
    <definedName name="Custodiante">#REF!</definedName>
    <definedName name="d" hidden="1">#REF!</definedName>
    <definedName name="dados">#REF!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>#REF!</definedName>
    <definedName name="DAT">#REF!</definedName>
    <definedName name="DATA">OFFSET(#REF!,0,0,#REF!)</definedName>
    <definedName name="data_calculo">#REF!</definedName>
    <definedName name="Data_Competencia">#REF!</definedName>
    <definedName name="data_dm1">#REF!</definedName>
    <definedName name="Data_Emissao">#REF!</definedName>
    <definedName name="Data_Fim">#REF!</definedName>
    <definedName name="Data_Ini">#REF!</definedName>
    <definedName name="Data_Posição">#REF!</definedName>
    <definedName name="data_posição_ant">#REF!</definedName>
    <definedName name="Data_Vencimento">#REF!</definedName>
    <definedName name="data1">#REF!</definedName>
    <definedName name="data2">#REF!</definedName>
    <definedName name="DataBaseCurva">#REF!</definedName>
    <definedName name="Datas">#REF!</definedName>
    <definedName name="DATAS_FERIADOS">#REF!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>#REF!</definedName>
    <definedName name="DC">#REF!</definedName>
    <definedName name="dcf" hidden="1">{"Area1",#N/A,FALSE,"OREWACC";"Area2",#N/A,FALSE,"OREWACC"}</definedName>
    <definedName name="de" hidden="1">#REF!</definedName>
    <definedName name="Debt_Rate">#REF!</definedName>
    <definedName name="Desp">#REF!</definedName>
    <definedName name="destinatarios">#REF!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hidden="1">{#N/A,#N/A,FALSE,"SIM95"}</definedName>
    <definedName name="DI">#REF!</definedName>
    <definedName name="DI_MERC">#REF!</definedName>
    <definedName name="di_ref">#REF!</definedName>
    <definedName name="DIA">#REF!</definedName>
    <definedName name="dia_total">#REF!</definedName>
    <definedName name="dias">#REF!</definedName>
    <definedName name="dieese">#REF!</definedName>
    <definedName name="din">#REF!</definedName>
    <definedName name="Direito_Creditorio_Vencer_Ate_30dias">#REF!</definedName>
    <definedName name="Direito_Creditorio_Vencido_Ate_30dias">#REF!</definedName>
    <definedName name="DIxIPCA">#REF!</definedName>
    <definedName name="DIxPre">#REF!</definedName>
    <definedName name="DOL">#REF!</definedName>
    <definedName name="DP_COFINS">#REF!</definedName>
    <definedName name="DP_CSLL">#REF!</definedName>
    <definedName name="DP_PIS">#REF!</definedName>
    <definedName name="Dt_Emiss_CRI">#REF!</definedName>
    <definedName name="DU">#REF!</definedName>
    <definedName name="DU_Acum">#REF!</definedName>
    <definedName name="DUUSD">#REF!</definedName>
    <definedName name="dvsdev" hidden="1">#REF!</definedName>
    <definedName name="E">#REF!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hidden="1">#REF!</definedName>
    <definedName name="efwe" hidden="1">#REF!</definedName>
    <definedName name="email_AF">#REF!</definedName>
    <definedName name="emb_ant">#REF!</definedName>
    <definedName name="EMITENTE">#REF!</definedName>
    <definedName name="EMITENTE_">#REF!</definedName>
    <definedName name="Equity_Payments">#REF!</definedName>
    <definedName name="ergwet" hidden="1">#REF!</definedName>
    <definedName name="erherh" hidden="1">#REF!</definedName>
    <definedName name="ev.Calculation" hidden="1">-4135</definedName>
    <definedName name="ev.Initialized" hidden="1">FALSE</definedName>
    <definedName name="EVENTO">#REF!</definedName>
    <definedName name="evolucao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>#REF!</definedName>
    <definedName name="Exit_Year">#REF!</definedName>
    <definedName name="Exp_Lin">#REF!</definedName>
    <definedName name="F">#REF!</definedName>
    <definedName name="Fator">#REF!</definedName>
    <definedName name="FCF">#REF!</definedName>
    <definedName name="felipe" hidden="1">#REF!</definedName>
    <definedName name="Feriado">#REF!</definedName>
    <definedName name="Feriado1">#REF!</definedName>
    <definedName name="Feriados" localSheetId="9">'Feriados!'!$A$2:$A$872</definedName>
    <definedName name="Feriados" localSheetId="8">#REF!</definedName>
    <definedName name="Feriados">#REF!</definedName>
    <definedName name="Feriados0">#REF!</definedName>
    <definedName name="feriados1">#REF!</definedName>
    <definedName name="FeriadosBR">#REF!</definedName>
    <definedName name="FeriadosBRNY">#REF!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>#REF!</definedName>
    <definedName name="fgv2_OG_IPC">#REF!</definedName>
    <definedName name="fgv3_incc">#REF!</definedName>
    <definedName name="fgv4_igpm">#REF!</definedName>
    <definedName name="fgv5_previas">#REF!</definedName>
    <definedName name="Fiança_Chumbo_Pac">#REF!</definedName>
    <definedName name="Fiança_Conc3_Pac">#REF!</definedName>
    <definedName name="Fiança_Fundo_Pac">#REF!</definedName>
    <definedName name="Fiança_Rec3_Pac">#REF!</definedName>
    <definedName name="fipe1">#REF!</definedName>
    <definedName name="fipe2_quadr_aberto">#REF!</definedName>
    <definedName name="fipe3_quadr_aberto2">#REF!</definedName>
    <definedName name="FIPEQUADMER" hidden="1">#REF!</definedName>
    <definedName name="FirstExtract">#REF!</definedName>
    <definedName name="fis">#REF!</definedName>
    <definedName name="fis_ant">#REF!</definedName>
    <definedName name="fis_emb">#REF!</definedName>
    <definedName name="fis_real">#REF!</definedName>
    <definedName name="fis_var">#REF!</definedName>
    <definedName name="Fluxo">OFFSET(#REF!,,,,COUNTIF(#REF!,"&gt;0"))</definedName>
    <definedName name="Fluxo_IPCA_Taxa_Final_1">#REF!</definedName>
    <definedName name="Fluxo_IPCA_Taxa_Final_2">#REF!</definedName>
    <definedName name="Fluxo_IPCA_Taxa_Final_3">#REF!</definedName>
    <definedName name="Fluxo_Pre_Taxa_Final_1">#REF!</definedName>
    <definedName name="Fluxo_Pre_Taxa_Final_2">#REF!</definedName>
    <definedName name="Fluxo_Pre_Taxa_Final_3">#REF!</definedName>
    <definedName name="fnfn" hidden="1">#REF!</definedName>
    <definedName name="Foreign_investor_withholding">#REF!</definedName>
    <definedName name="FormPublisherTimestamp1mQy0OLJlVDeb7wo556X6fLoUie4Jk3TLE7N9MqGcY2g" localSheetId="8">#REF!</definedName>
    <definedName name="FormPublisherTimestamp1mQy0OLJlVDeb7wo556X6fLoUie4Jk3TLE7N9MqGcY2g">#REF!</definedName>
    <definedName name="freq">#REF!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hidden="1">#REF!</definedName>
    <definedName name="Garantia">#REF!</definedName>
    <definedName name="GCMD">#REF!</definedName>
    <definedName name="ghgh" hidden="1">{#N/A,#N/A,FALSE,"SIM95"}</definedName>
    <definedName name="Going_In_Cap_Rate">#REF!</definedName>
    <definedName name="GOL">#REF!</definedName>
    <definedName name="_xlnm.Recorder">#REF!</definedName>
    <definedName name="HEADER">#REF!</definedName>
    <definedName name="histatual">#REF!</definedName>
    <definedName name="histexpand">#REF!</definedName>
    <definedName name="histredim">#REF!</definedName>
    <definedName name="histstart">#REF!</definedName>
    <definedName name="Hoje">#REF!</definedName>
    <definedName name="Hol">#REF!</definedName>
    <definedName name="holi">#REF!</definedName>
    <definedName name="Holidays">#REF!</definedName>
    <definedName name="HTML_CodePage" hidden="1">1252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>#REF!</definedName>
    <definedName name="IGPM_Acum">#REF!</definedName>
    <definedName name="IGPM_Swap">#REF!</definedName>
    <definedName name="ind_tx">#REF!</definedName>
    <definedName name="INDEX">#REF!</definedName>
    <definedName name="INDEX_">#REF!</definedName>
    <definedName name="INDEXAÇÃO">#REF!</definedName>
    <definedName name="indexador">#REF!</definedName>
    <definedName name="Indexador_CRI">#REF!</definedName>
    <definedName name="Inflation">#REF!</definedName>
    <definedName name="Inicio">#REF!</definedName>
    <definedName name="Inicio_Fluxo">#REF!</definedName>
    <definedName name="InorOut">#REF!</definedName>
    <definedName name="ins">#REF!</definedName>
    <definedName name="INSU">#REF!</definedName>
    <definedName name="int_start">#REF!</definedName>
    <definedName name="IOF">#REF!</definedName>
    <definedName name="ipb">#REF!</definedName>
    <definedName name="IPCA">#REF!</definedName>
    <definedName name="IPCA_Papel">#REF!</definedName>
    <definedName name="IPCA_Swap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>#REF!</definedName>
    <definedName name="Juros">#REF!</definedName>
    <definedName name="JUROS.SENIOR">OFFSET(#REF!,0,0,#REF!)</definedName>
    <definedName name="JUROS.SENIOR.CONS">OFFSET(#REF!,0,0,COUNTIF(#REF!,"&gt;0"))</definedName>
    <definedName name="JUROS.SUB">OFFSET(#REF!,0,0,#REF!)</definedName>
    <definedName name="JUROS.SUB.CONS">OFFSET(#REF!,0,0,COUNTIF(#REF!,"&gt;0"))</definedName>
    <definedName name="Juros_CRI">#REF!</definedName>
    <definedName name="Juros_Mezanino">#REF!</definedName>
    <definedName name="Juros_Senior">#REF!</definedName>
    <definedName name="Juros_Subordinada">#REF!</definedName>
    <definedName name="k" hidden="1">#REF!</definedName>
    <definedName name="kljflksjk" hidden="1">{#N/A,#N/A,FALSE,"SIM95"}</definedName>
    <definedName name="Labels">#REF!</definedName>
    <definedName name="Land_Cost">#REF!</definedName>
    <definedName name="layout_start">#REF!</definedName>
    <definedName name="Lease_Payment">#REF!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>#REF!</definedName>
    <definedName name="LINHAS">#REF!</definedName>
    <definedName name="LIQUID">#REF!</definedName>
    <definedName name="listacenarios">#REF!</definedName>
    <definedName name="lst_classe">#REF!</definedName>
    <definedName name="lst_concentracao">#REF!</definedName>
    <definedName name="lst_periodicidade">#REF!</definedName>
    <definedName name="lst_sim_nao">#REF!</definedName>
    <definedName name="lst_situacao">#REF!</definedName>
    <definedName name="lst_tipo_lastro">#REF!</definedName>
    <definedName name="lst_tipo_oferta">#REF!</definedName>
    <definedName name="LTV">#REF!</definedName>
    <definedName name="ltv_maximo">#REF!</definedName>
    <definedName name="manoela" hidden="1">{"Acq_matrix",#N/A,FALSE,"Acquisition Matrix"}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hidden="1">{#N/A,#N/A,FALSE,"Acum Julio - 00"}</definedName>
    <definedName name="marzo1" hidden="1">{#N/A,#N/A,FALSE,"Acum Julio - 00"}</definedName>
    <definedName name="mas">#REF!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>#REF!</definedName>
    <definedName name="mensal_start">#REF!</definedName>
    <definedName name="MILENA" hidden="1">#REF!</definedName>
    <definedName name="mka">#REF!</definedName>
    <definedName name="mkh">#REF!</definedName>
    <definedName name="mks">#REF!</definedName>
    <definedName name="modalidade">#REF!</definedName>
    <definedName name="mor">#REF!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>#REF!</definedName>
    <definedName name="net_dia_imp">#REF!</definedName>
    <definedName name="net_termo">#REF!</definedName>
    <definedName name="net_termo_ant">#REF!</definedName>
    <definedName name="New_Debt">#REF!</definedName>
    <definedName name="nivel_preco">#REF!</definedName>
    <definedName name="NO">#REF!</definedName>
    <definedName name="NOME">#REF!</definedName>
    <definedName name="Nome_Emissao">#REF!</definedName>
    <definedName name="Nome_Securitizadora">#REF!</definedName>
    <definedName name="nomktg">#REF!</definedName>
    <definedName name="NumAtual">#REF!</definedName>
    <definedName name="Numero_Emissao">#REF!</definedName>
    <definedName name="ONE">#REF!</definedName>
    <definedName name="opções_de_compra">#REF!</definedName>
    <definedName name="over">#REF!</definedName>
    <definedName name="PAGAMENTO">#REF!</definedName>
    <definedName name="papéis">#REF!</definedName>
    <definedName name="patrimonio_imp">#REF!</definedName>
    <definedName name="Perc_CEDENTE1">#REF!</definedName>
    <definedName name="Perc_CEDENTE2">#REF!</definedName>
    <definedName name="Perc_CEDENTE3">#REF!</definedName>
    <definedName name="Perc_CEDENTE4">#REF!</definedName>
    <definedName name="Perc_CEDENTE5">#REF!</definedName>
    <definedName name="Perc_DEVEDOR1">#REF!</definedName>
    <definedName name="Perc_DEVEDOR2">#REF!</definedName>
    <definedName name="Perc_DEVEDOR3">#REF!</definedName>
    <definedName name="Perc_DEVEDOR4">#REF!</definedName>
    <definedName name="Perc_DEVEDOR5">#REF!</definedName>
    <definedName name="Percent_Sold">#REF!</definedName>
    <definedName name="PERIODICIDADE">#REF!</definedName>
    <definedName name="PERIODO">OFFSET(#REF!,0,0,#REF!)</definedName>
    <definedName name="ple">#REF!</definedName>
    <definedName name="PMT.CARTEIRA">OFFSET(#REF!,0,0,#REF!)</definedName>
    <definedName name="PMT.LIQUIDA">OFFSET(#REF!,0,0,#REF!+1)</definedName>
    <definedName name="PMT.SENIOR">OFFSET(#REF!,0,0,#REF!)</definedName>
    <definedName name="PMT.SENIOR.CONS">OFFSET(#REF!,0,0,COUNTIF(#REF!,"&gt;0"))</definedName>
    <definedName name="PMT.SUB">OFFSET(#REF!,0,0,#REF!)</definedName>
    <definedName name="PMT.SUB.CONS">OFFSET(#REF!,0,0,COUNTIF(#REF!,"&gt;0"))</definedName>
    <definedName name="posição">#REF!</definedName>
    <definedName name="Prazo">#REF!</definedName>
    <definedName name="prazo_restante">#REF!</definedName>
    <definedName name="PRAZO1">#REF!</definedName>
    <definedName name="PRAZO2">#REF!</definedName>
    <definedName name="pre">#REF!</definedName>
    <definedName name="pre_fixados">#REF!</definedName>
    <definedName name="pres">#REF!</definedName>
    <definedName name="PRODUTO">#REF!</definedName>
    <definedName name="PROVISÃO" localSheetId="8">#REF!</definedName>
    <definedName name="PROVISÃO">#REF!</definedName>
    <definedName name="prz_total">#REF!</definedName>
    <definedName name="PTAXEUR">#REF!</definedName>
    <definedName name="PU">#REF!</definedName>
    <definedName name="Qtd_Series">#REF!</definedName>
    <definedName name="quant">#REF!</definedName>
    <definedName name="qw" hidden="1">{#N/A,#N/A,FALSE,"GP";#N/A,#N/A,FALSE,"Assinantes";#N/A,#N/A,FALSE,"Rede";#N/A,#N/A,FALSE,"Evolução";#N/A,#N/A,FALSE,"Resultado"}</definedName>
    <definedName name="qwfqw" hidden="1">#REF!</definedName>
    <definedName name="qwfqwf" hidden="1">#REF!</definedName>
    <definedName name="Range_Dolar">#REF!</definedName>
    <definedName name="Range_Ibovespa">#REF!</definedName>
    <definedName name="Range_Juros">#REF!</definedName>
    <definedName name="reajuste_sd">#REF!</definedName>
    <definedName name="realizadas">#REF!</definedName>
    <definedName name="realizado_ant">#REF!</definedName>
    <definedName name="RecDesFinAlex" hidden="1">{#N/A,#N/A,FALSE,"SIM95"}</definedName>
    <definedName name="recusa_status">#REF!</definedName>
    <definedName name="recusas_ltv">#REF!</definedName>
    <definedName name="Redim">#REF!</definedName>
    <definedName name="Ref_Curvas">#REF!</definedName>
    <definedName name="Ref_IPCA_B3">#REF!</definedName>
    <definedName name="Ref_Pre_B3">#REF!</definedName>
    <definedName name="Refinance">#REF!</definedName>
    <definedName name="Regime_Fiduciario">#REF!</definedName>
    <definedName name="renamed" hidden="1">{#N/A,#N/A,FALSE,"SIM95"}</definedName>
    <definedName name="res_banco">#REF!</definedName>
    <definedName name="res_banco_ant">#REF!</definedName>
    <definedName name="ResponseEditLink1mQy0OLJlVDeb7wo556X6fLoUie4Jk3TLE7N9MqGcY2g" localSheetId="8">#REF!</definedName>
    <definedName name="ResponseEditLink1mQy0OLJlVDeb7wo556X6fLoUie4Jk3TLE7N9MqGcY2g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>#REF!</definedName>
    <definedName name="rol">#REF!</definedName>
    <definedName name="rProjeto">#REF!</definedName>
    <definedName name="rTrigger">#REF!</definedName>
    <definedName name="s" hidden="1">#REF!</definedName>
    <definedName name="saldo_devedor">#REF!</definedName>
    <definedName name="saldodevedor">OFFSET(#REF!,,,,COUNTIF(#REF!,"&gt;0,01"))</definedName>
    <definedName name="Sale_Expense">#REF!</definedName>
    <definedName name="salesrf">#REF!</definedName>
    <definedName name="SAPBEXdnldView" hidden="1">"43HL0Z0QR77LM2D6AZHQT61W3"</definedName>
    <definedName name="SAPBEXsysID" hidden="1">"PBW"</definedName>
    <definedName name="SD.RECEBIVEIS">OFFSET(#REF!,0,0,#REF!+1)</definedName>
    <definedName name="SD.RESERVA">OFFSET(#REF!,0,0,#REF!-1)</definedName>
    <definedName name="SD.SENIOR">OFFSET(#REF!,0,0,#REF!)</definedName>
    <definedName name="SD.SUB">OFFSET(#REF!,0,0,#REF!)</definedName>
    <definedName name="sencount" hidden="1">1</definedName>
    <definedName name="series">#REF!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hidden="1">#REF!</definedName>
    <definedName name="solver_lin" hidden="1">0</definedName>
    <definedName name="solver_opt" hidden="1">#REF!</definedName>
    <definedName name="soma_total">#REF!</definedName>
    <definedName name="sort">#REF!</definedName>
    <definedName name="SPOT">#REF!</definedName>
    <definedName name="SPOTEUR">#REF!</definedName>
    <definedName name="SPRED1">#REF!</definedName>
    <definedName name="srhserh" hidden="1">#REF!</definedName>
    <definedName name="status_aprovacao">#REF!</definedName>
    <definedName name="Swap">#REF!</definedName>
    <definedName name="SWAP_CDI_1">#REF!</definedName>
    <definedName name="SWAP_CDI_2">#REF!</definedName>
    <definedName name="SWAP_CDI_3">#REF!</definedName>
    <definedName name="SWAP_IPCA_1">#REF!</definedName>
    <definedName name="SWAP_IPCA_2">#REF!</definedName>
    <definedName name="SWAP_IPCA_3">#REF!</definedName>
    <definedName name="SWAP_Leg_1">#REF!</definedName>
    <definedName name="SWAP_Leg_2">#REF!</definedName>
    <definedName name="SWAP_Leg_3">#REF!</definedName>
    <definedName name="SWAP_Pre_1">#REF!</definedName>
    <definedName name="SWAP_Pre_2">#REF!</definedName>
    <definedName name="SWAP_Pre_3">#REF!</definedName>
    <definedName name="SWAP_Taxa_Desconto_1">#REF!</definedName>
    <definedName name="SWAP_Taxa_Desconto_2">#REF!</definedName>
    <definedName name="SWAP_Taxa_Desconto_3">#REF!</definedName>
    <definedName name="SWAP_Volume_1">#REF!</definedName>
    <definedName name="SWAP_Volume_2">#REF!</definedName>
    <definedName name="SWAP_Volume_3">#REF!</definedName>
    <definedName name="SWAP_VP_1">#REF!</definedName>
    <definedName name="SWAP_VP_2">#REF!</definedName>
    <definedName name="SWAP_VP_3">#REF!</definedName>
    <definedName name="SWAP_VP_Pos_1">#REF!</definedName>
    <definedName name="SWAP_VP_Pos_2">#REF!</definedName>
    <definedName name="SWAP_VP_Pos_3">#REF!</definedName>
    <definedName name="TABELACOPOM">#REF!</definedName>
    <definedName name="Tax_Basis">#REF!</definedName>
    <definedName name="Tax_Structure">#REF!</definedName>
    <definedName name="taxas_ant">#REF!</definedName>
    <definedName name="taxas_mercado">#REF!</definedName>
    <definedName name="taxas_pre">#REF!</definedName>
    <definedName name="taxas_pre_ant">#REF!</definedName>
    <definedName name="Taxation">#REF!</definedName>
    <definedName name="teste" hidden="1">{#N/A,#N/A,FALSE,"Comp Aluguel Mes"}</definedName>
    <definedName name="teste_verificação">#REF!</definedName>
    <definedName name="TextCodCliente">"Edit Box 8"</definedName>
    <definedName name="Tipo_Lastro">#REF!</definedName>
    <definedName name="tipos_de_operacao">#REF!</definedName>
    <definedName name="títulos">#REF!</definedName>
    <definedName name="totais">#REF!</definedName>
    <definedName name="totais_ant">#REF!</definedName>
    <definedName name="total_adicionado">#REF!</definedName>
    <definedName name="total_dia">#REF!</definedName>
    <definedName name="total_emb">#REF!</definedName>
    <definedName name="total_fis">#REF!</definedName>
    <definedName name="total_fis_ant">#REF!</definedName>
    <definedName name="total_net">#REF!</definedName>
    <definedName name="total_qtde">#REF!</definedName>
    <definedName name="total_real">#REF!</definedName>
    <definedName name="total_res_sem">#REF!</definedName>
    <definedName name="total_var_pos">#REF!</definedName>
    <definedName name="total_var_res">#REF!</definedName>
    <definedName name="totnm">#REF!</definedName>
    <definedName name="tr">#REF!</definedName>
    <definedName name="trunc_j">#REF!</definedName>
    <definedName name="trunc_sd">#REF!</definedName>
    <definedName name="tst" hidden="1">#REF!</definedName>
    <definedName name="txfixed">#REF!</definedName>
    <definedName name="usdy">#REF!</definedName>
    <definedName name="VALOR">#REF!</definedName>
    <definedName name="Valor_cri">#REF!</definedName>
    <definedName name="VALOR_Emissão">#REF!</definedName>
    <definedName name="Var._Cambial">#REF!</definedName>
    <definedName name="var_adicionado">#REF!</definedName>
    <definedName name="var_emb">#REF!</definedName>
    <definedName name="var_fis">#REF!</definedName>
    <definedName name="var_net">#REF!</definedName>
    <definedName name="var_real">#REF!</definedName>
    <definedName name="var_termo">#REF!</definedName>
    <definedName name="vencto">#REF!</definedName>
    <definedName name="vis">#REF!</definedName>
    <definedName name="Vlr_Integralizado_Emissao">#REF!</definedName>
    <definedName name="Vlr_Unit_CRI">#REF!</definedName>
    <definedName name="w">#REF!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hidden="1">{"Acq_matrix",#N/A,FALSE,"Acquisition Matrix"}</definedName>
    <definedName name="wrn.Advertising._.Acum._.Julio._.00." hidden="1">{#N/A,#N/A,FALSE,"Acum Julio - 00"}</definedName>
    <definedName name="wrn.Alugueis._.Mensais." hidden="1">{#N/A,#N/A,FALSE,"Aluguéis Mensais"}</definedName>
    <definedName name="wrn.Aluguel." hidden="1">{#N/A,#N/A,FALSE,"Aluguel"}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hidden="1">{"AQUIRORDCF",#N/A,FALSE,"Merger consequences";"Acquirorassns",#N/A,FALSE,"Merger consequences"}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hidden="1">{#N/A,#N/A,FALSE,"Comp Aluguel Mes"}</definedName>
    <definedName name="wrn.Comp._.Venda._.Mes." hidden="1">{#N/A,#N/A,FALSE,"Comp Venda Mes"}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hidden="1">{"Page1",#N/A,FALSE,"CompCo";"Page2",#N/A,FALSE,"CompCo"}</definedName>
    <definedName name="wrn.CotaçõesDiáriasAGO95." hidden="1">{"CotaçõesDiáriasAGO95",#N/A,FALSE,"CotaçõesDiáriasJUL95"}</definedName>
    <definedName name="wrn.CotaçõesDiáriasJUL95." hidden="1">{"COTAÇÕESDIÁRIASJUL95",#N/A,FALSE,"CotaçõesDiáriasJUL95"}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hidden="1">{"Asia and Europe",#N/A,FALSE,"Selected Output 1";"United States",#N/A,FALSE,"Selected Output 1"}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hidden="1">{"qchm_dcf",#N/A,FALSE,"QCHMDCF2";"qchm_terminal",#N/A,FALSE,"QCHMDCF2"}</definedName>
    <definedName name="wrn.divestiture." hidden="1">{#N/A,#N/A,TRUE,"Overview";#N/A,#N/A,TRUE,"Divest Val";#N/A,#N/A,TRUE,"sources &amp; uses";#N/A,#N/A,TRUE,"Has-Gets Divest"}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hidden="1">{#N/A,#N/A,TRUE,"Julio";#N/A,#N/A,TRUE,"Agosto";#N/A,#N/A,TRUE,"BHCo";#N/A,#N/A,TRUE,"Abril";#N/A,#N/A,TRUE,"Pro Forma"}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hidden="1">{#N/A,#N/A,FALSE,"Inad Unidade-OTN"}</definedName>
    <definedName name="wrn.Inad._.Unidade._.real." hidden="1">{#N/A,#N/A,FALSE,"Inad Unidade-R$"}</definedName>
    <definedName name="wrn.Inadimplencia._.Absoluta." hidden="1">{#N/A,#N/A,FALSE,"Inadimplencia Absoluta"}</definedName>
    <definedName name="wrn.Inadimplencia._.Relativa." hidden="1">{#N/A,#N/A,FALSE,"Inadimplencia Relativa"}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hidden="1">{#N/A,#N/A,FALSE,"Lojas por Aluguel (R$)"}</definedName>
    <definedName name="wrn.Lojas._.por._.Faturamento._.real." hidden="1">{#N/A,#N/A,FALSE,"Lojas por Faturamento (R$)"}</definedName>
    <definedName name="wrn.Mapa._.de._.Aluguel._.Analitico." hidden="1">{#N/A,#N/A,FALSE,"Mapa de Aluguel - Analítico"}</definedName>
    <definedName name="wrn.Mapa._.de._.Aluguel._.Sintetico." hidden="1">{#N/A,#N/A,FALSE,"Mapa de Aluguel - Sintético"}</definedName>
    <definedName name="wrn.Media._.Aluguel._.12._.meses." hidden="1">{#N/A,#N/A,FALSE,"Média Aluguel 12 Meses"}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hidden="1">{#N/A,#N/A,FALSE,"Performance Aluguel"}</definedName>
    <definedName name="wrn.Performance._.Vendas." hidden="1">{#N/A,#N/A,FALSE,"Performance Vendas"}</definedName>
    <definedName name="wrn.PL." hidden="1">{"20 Years",#N/A,FALSE,"P&amp;Ls";"2001",#N/A,FALSE,"P&amp;Ls"}</definedName>
    <definedName name="wrn.prices." hidden="1">{#N/A,#N/A,TRUE,"BANAMEX";#N/A,#N/A,TRUE,"CGT";#N/A,#N/A,TRUE,"ALFA";#N/A,#N/A,TRUE,"ICA (2)"}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hidden="1">{"PA1",#N/A,FALSE,"BORDMW";"pa2",#N/A,FALSE,"BORDMW";"PA3",#N/A,FALSE,"BORDMW";"PA4",#N/A,FALSE,"BORDMW"}</definedName>
    <definedName name="wrn.Quadro._.Antigo." hidden="1">{#N/A,#N/A,FALSE,"QuadroAntigo"}</definedName>
    <definedName name="wrn.Quadro._.de._.Areas." hidden="1">{#N/A,#N/A,FALSE,"Quadro de Areas"}</definedName>
    <definedName name="wrn.Ramos._.LJ." hidden="1">{#N/A,#N/A,FALSE,"RamosLj"}</definedName>
    <definedName name="wrn.Relatório._.Resumido." hidden="1">{#N/A,#N/A,FALSE,"GP";#N/A,#N/A,FALSE,"Assinantes";#N/A,#N/A,FALSE,"Rede";#N/A,#N/A,FALSE,"Evolução";#N/A,#N/A,FALSE,"Resultado"}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hidden="1">{#N/A,#N/A,FALSE,"SIM95"}</definedName>
    <definedName name="wrn.sim953" hidden="1">{#N/A,#N/A,FALSE,"SIM95"}</definedName>
    <definedName name="wrn.sim954" hidden="1">{#N/A,#N/A,FALSE,"SIM95"}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hidden="1">{"targetdcf",#N/A,FALSE,"Merger consequences";"TARGETASSU",#N/A,FALSE,"Merger consequences";"TERMINAL VALUE",#N/A,FALSE,"Merger consequences"}</definedName>
    <definedName name="wrn.test." hidden="1">{"test2",#N/A,TRUE,"Prices"}</definedName>
    <definedName name="wrn.totalcomp." hidden="1">{"comp1",#N/A,FALSE,"COMPS";"footnotes",#N/A,FALSE,"COMPS"}</definedName>
    <definedName name="wrn.Vendas." hidden="1">{#N/A,#N/A,FALSE,"Vendas"}</definedName>
    <definedName name="wrn.Wacc." hidden="1">{"Area1",#N/A,FALSE,"OREWACC";"Area2",#N/A,FALSE,"OREWACC"}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hidden="1">{#N/A,#N/A,FALSE,"SIM95"}</definedName>
    <definedName name="xx" hidden="1">{#N/A,#N/A,FALSE,"SIM95"}</definedName>
    <definedName name="XXW" hidden="1">{#N/A,#N/A,FALSE,"SIM95"}</definedName>
    <definedName name="xxy" hidden="1">{#N/A,#N/A,FALSE,"SIM95"}</definedName>
    <definedName name="Years">#REF!</definedName>
    <definedName name="YYY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1" i="8" l="1"/>
  <c r="M11" i="8"/>
  <c r="T14" i="4"/>
  <c r="AC14" i="4"/>
  <c r="AB14" i="4"/>
  <c r="AA14" i="4"/>
  <c r="H14" i="4"/>
  <c r="J14" i="4" s="1"/>
  <c r="I14" i="4"/>
  <c r="K14" i="4"/>
  <c r="L14" i="4"/>
  <c r="M14" i="4" s="1"/>
  <c r="N14" i="4"/>
  <c r="O14" i="4"/>
  <c r="H38" i="9"/>
  <c r="H33" i="9"/>
  <c r="H34" i="9"/>
  <c r="H35" i="9"/>
  <c r="H36" i="9"/>
  <c r="H37" i="9"/>
  <c r="H39" i="9"/>
  <c r="H40" i="9"/>
  <c r="H41" i="9"/>
  <c r="H42" i="9"/>
  <c r="H30" i="9"/>
  <c r="H29" i="9"/>
  <c r="E66" i="12"/>
  <c r="E65" i="12"/>
  <c r="D29" i="12"/>
  <c r="E29" i="12" s="1"/>
  <c r="D17" i="12"/>
  <c r="E17" i="12" s="1"/>
  <c r="D11" i="12"/>
  <c r="E11" i="12" s="1"/>
  <c r="B8" i="12"/>
  <c r="H14" i="9" l="1"/>
  <c r="D8" i="11" l="1"/>
  <c r="G8" i="11"/>
  <c r="G7" i="11"/>
  <c r="G6" i="11"/>
  <c r="B46" i="12"/>
  <c r="H32" i="9" l="1"/>
  <c r="L13" i="4"/>
  <c r="K13" i="4"/>
  <c r="I13" i="4"/>
  <c r="T13" i="4" s="1"/>
  <c r="H13" i="4"/>
  <c r="O13" i="4"/>
  <c r="N13" i="4"/>
  <c r="B45" i="12" l="1"/>
  <c r="AE99" i="1"/>
  <c r="AC99" i="1"/>
  <c r="B51" i="12"/>
  <c r="B49" i="12"/>
  <c r="B47" i="12"/>
  <c r="B15" i="12"/>
  <c r="B32" i="12"/>
  <c r="B19" i="12"/>
  <c r="B31" i="12"/>
  <c r="B18" i="12"/>
  <c r="E21" i="12"/>
  <c r="E9" i="12"/>
  <c r="B34" i="12"/>
  <c r="B33" i="12"/>
  <c r="B41" i="12"/>
  <c r="B28" i="12"/>
  <c r="B21" i="12"/>
  <c r="B20" i="12"/>
  <c r="E45" i="12" l="1"/>
  <c r="H13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31" i="9"/>
  <c r="H12" i="9"/>
  <c r="C13" i="4"/>
  <c r="C14" i="4"/>
  <c r="C15" i="4"/>
  <c r="C16" i="4"/>
  <c r="C17" i="4"/>
  <c r="C18" i="4"/>
  <c r="C19" i="4"/>
  <c r="C20" i="4"/>
  <c r="C21" i="4"/>
  <c r="C22" i="4"/>
  <c r="C23" i="4"/>
  <c r="C24" i="4"/>
  <c r="M10" i="8"/>
  <c r="AA13" i="4"/>
  <c r="H11" i="8"/>
  <c r="I11" i="8" s="1"/>
  <c r="H12" i="8"/>
  <c r="I12" i="8" s="1"/>
  <c r="H13" i="8"/>
  <c r="I13" i="8" s="1"/>
  <c r="H14" i="8"/>
  <c r="I14" i="8" s="1"/>
  <c r="H15" i="8"/>
  <c r="I15" i="8" s="1"/>
  <c r="H16" i="8"/>
  <c r="I16" i="8" s="1"/>
  <c r="H17" i="8"/>
  <c r="I17" i="8" s="1"/>
  <c r="H18" i="8"/>
  <c r="I18" i="8" s="1"/>
  <c r="H19" i="8"/>
  <c r="I19" i="8" s="1"/>
  <c r="H20" i="8"/>
  <c r="I20" i="8"/>
  <c r="H21" i="8"/>
  <c r="I21" i="8" s="1"/>
  <c r="F11" i="8"/>
  <c r="F12" i="8"/>
  <c r="F13" i="8"/>
  <c r="F14" i="8"/>
  <c r="F15" i="8"/>
  <c r="F16" i="8"/>
  <c r="F17" i="8"/>
  <c r="F18" i="8"/>
  <c r="F19" i="8"/>
  <c r="F20" i="8"/>
  <c r="F21" i="8"/>
  <c r="F10" i="8"/>
  <c r="C11" i="8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H10" i="8"/>
  <c r="I10" i="8" s="1"/>
  <c r="AB13" i="4" l="1"/>
  <c r="AC13" i="4" s="1"/>
  <c r="E67" i="12"/>
  <c r="E68" i="12" s="1"/>
  <c r="A13" i="4"/>
  <c r="D10" i="8" s="1"/>
  <c r="E3" i="12"/>
  <c r="N10" i="8"/>
  <c r="E47" i="12" l="1"/>
  <c r="E46" i="12"/>
  <c r="E44" i="12"/>
  <c r="M15" i="4"/>
  <c r="M16" i="4"/>
  <c r="M17" i="4"/>
  <c r="M18" i="4"/>
  <c r="M19" i="4"/>
  <c r="M20" i="4"/>
  <c r="M21" i="4"/>
  <c r="M22" i="4"/>
  <c r="M23" i="4"/>
  <c r="M24" i="4"/>
  <c r="J15" i="4"/>
  <c r="J16" i="4"/>
  <c r="J17" i="4"/>
  <c r="J18" i="4"/>
  <c r="J19" i="4"/>
  <c r="J20" i="4"/>
  <c r="J21" i="4"/>
  <c r="J22" i="4"/>
  <c r="J23" i="4"/>
  <c r="J24" i="4"/>
  <c r="A14" i="4"/>
  <c r="D11" i="8" s="1"/>
  <c r="A15" i="4"/>
  <c r="D12" i="8" s="1"/>
  <c r="A16" i="4"/>
  <c r="D13" i="8" s="1"/>
  <c r="A17" i="4"/>
  <c r="D14" i="8" s="1"/>
  <c r="A18" i="4"/>
  <c r="D15" i="8" s="1"/>
  <c r="A19" i="4"/>
  <c r="D16" i="8" s="1"/>
  <c r="A20" i="4"/>
  <c r="D17" i="8" s="1"/>
  <c r="A21" i="4"/>
  <c r="D18" i="8" s="1"/>
  <c r="A22" i="4"/>
  <c r="D19" i="8" s="1"/>
  <c r="A23" i="4"/>
  <c r="D20" i="8" s="1"/>
  <c r="A24" i="4"/>
  <c r="D21" i="8" s="1"/>
  <c r="E23" i="12"/>
  <c r="D23" i="12" s="1"/>
  <c r="M13" i="4" l="1"/>
  <c r="J13" i="4"/>
  <c r="Q31" i="2" l="1"/>
  <c r="O31" i="2"/>
  <c r="Q22" i="2"/>
  <c r="O22" i="2"/>
  <c r="Q15" i="2"/>
  <c r="O1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Alexandre Franceschini</author>
  </authors>
  <commentList>
    <comment ref="V12" authorId="0" shapeId="0" xr:uid="{648E2FFA-0A77-4D34-BB90-D0D68227FD99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pagamento dos honorários advocatícios do Assessor Legal no âmbito do (a) 
acompanhamento e realização da homologação judicial da cessão dos Direitos 
Creditórios oriundos do Precatório para pagamento direto à Securitizadora; (b) êxito pelo pagamento recebimento do Precatório pelo Ente Devedor, no montante de até 7,5% (sete inteiros e cinco décimos por cento) do montante efetivamente recebido dos Direitos Creditórios;</t>
        </r>
      </text>
    </comment>
    <comment ref="W12" authorId="0" shapeId="0" xr:uid="{6D11F29B-A3D2-4831-B139-4AF4505C82B0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pagamento da taxa de performance prevista na tabela 3 do Anexo II desta Escritura de Emissão; </t>
        </r>
      </text>
    </comment>
  </commentList>
</comments>
</file>

<file path=xl/sharedStrings.xml><?xml version="1.0" encoding="utf-8"?>
<sst xmlns="http://schemas.openxmlformats.org/spreadsheetml/2006/main" count="3032" uniqueCount="346">
  <si>
    <t>Partes</t>
  </si>
  <si>
    <t>Contas</t>
  </si>
  <si>
    <t>Cessão</t>
  </si>
  <si>
    <t>Ordem de Prioridade de Pagamentos</t>
  </si>
  <si>
    <t>Fundo de Despesas</t>
  </si>
  <si>
    <t>FLAT</t>
  </si>
  <si>
    <t>B3</t>
  </si>
  <si>
    <t>Atlas</t>
  </si>
  <si>
    <t>Koga</t>
  </si>
  <si>
    <t>SOU</t>
  </si>
  <si>
    <t>OT</t>
  </si>
  <si>
    <t>Registro da Operação</t>
  </si>
  <si>
    <t>Estruturação</t>
  </si>
  <si>
    <t>Assessor Legal</t>
  </si>
  <si>
    <t>STATUS</t>
  </si>
  <si>
    <t>PAGO</t>
  </si>
  <si>
    <t>DATA</t>
  </si>
  <si>
    <t>NF Site</t>
  </si>
  <si>
    <t>RECORRENTE ANUAL</t>
  </si>
  <si>
    <t>CLA Audit</t>
  </si>
  <si>
    <t>Auditoria</t>
  </si>
  <si>
    <t>RECORRENTE MENSAL</t>
  </si>
  <si>
    <t>Link</t>
  </si>
  <si>
    <t>Itaú</t>
  </si>
  <si>
    <t>Taxa de Gestão</t>
  </si>
  <si>
    <t>Taxa de Monitoramento</t>
  </si>
  <si>
    <t>Contador</t>
  </si>
  <si>
    <t>Conta corrente / Banco Liq</t>
  </si>
  <si>
    <t>Nome</t>
  </si>
  <si>
    <t>Nome Fantasia</t>
  </si>
  <si>
    <t>Código do Contrato CETIP</t>
  </si>
  <si>
    <t>Agente Fiduciário</t>
  </si>
  <si>
    <t/>
  </si>
  <si>
    <t>Data</t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</si>
  <si>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</si>
  <si>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</si>
  <si>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</si>
  <si>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</si>
  <si>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</si>
  <si>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</si>
  <si>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</si>
  <si>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</si>
  <si>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</si>
  <si>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</si>
  <si>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</si>
  <si>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</si>
  <si>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</si>
  <si>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</si>
  <si>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</si>
  <si>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</si>
  <si>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</si>
  <si>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Quantidade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</si>
  <si>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</si>
  <si>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</si>
  <si>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</si>
  <si>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</si>
  <si>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</si>
  <si>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</si>
  <si>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</si>
  <si>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</si>
  <si>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</si>
  <si>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</si>
  <si>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</si>
  <si>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</si>
  <si>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</si>
  <si>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</si>
  <si>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</si>
  <si>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</si>
  <si>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</si>
  <si>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</si>
  <si>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</si>
  <si>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</si>
  <si>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</si>
  <si>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</si>
  <si>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</si>
  <si>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</si>
  <si>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</si>
  <si>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</si>
  <si>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</si>
  <si>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</si>
  <si>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</si>
  <si>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</si>
  <si>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</si>
  <si>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</si>
  <si>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</si>
  <si>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</si>
  <si>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</si>
  <si>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</si>
  <si>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</si>
  <si>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</si>
  <si>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</si>
  <si>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</si>
  <si>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</si>
  <si>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</si>
  <si>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</si>
  <si>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</si>
  <si>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</si>
  <si>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</si>
  <si>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</si>
  <si>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</si>
  <si>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</si>
  <si>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</si>
  <si>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</si>
  <si>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Emissora:</t>
  </si>
  <si>
    <t>Sou Capital</t>
  </si>
  <si>
    <t>Apelido da operação:</t>
  </si>
  <si>
    <t>Coordenador Líder</t>
  </si>
  <si>
    <t>Instrumento:</t>
  </si>
  <si>
    <t>Emissão:</t>
  </si>
  <si>
    <t>Lastro:</t>
  </si>
  <si>
    <t>Data de Emissão:</t>
  </si>
  <si>
    <t>Garantia:</t>
  </si>
  <si>
    <t>Agencia de Rating:</t>
  </si>
  <si>
    <t>N/A</t>
  </si>
  <si>
    <t>Data de Vencimento:</t>
  </si>
  <si>
    <t>Código IF  1ªS:</t>
  </si>
  <si>
    <t>Código IF  2ªS:</t>
  </si>
  <si>
    <t>Remuneração 1ªS:</t>
  </si>
  <si>
    <t>Remuneração 2ªS:</t>
  </si>
  <si>
    <t>Séries:</t>
  </si>
  <si>
    <t>Conta Livre Movimentação:</t>
  </si>
  <si>
    <t>Cedente</t>
  </si>
  <si>
    <t>Conta de PS:</t>
  </si>
  <si>
    <t>Conta Escrow:</t>
  </si>
  <si>
    <t>Data de
Verificação</t>
  </si>
  <si>
    <t>Data Final Mês de Referência</t>
  </si>
  <si>
    <t>Operação</t>
  </si>
  <si>
    <t>Conta Patrimônio Separado</t>
  </si>
  <si>
    <t>Saldos Pós Evento</t>
  </si>
  <si>
    <t>Fundo de Despesa</t>
  </si>
  <si>
    <t>Emissão</t>
  </si>
  <si>
    <t>Série</t>
  </si>
  <si>
    <t>Ag</t>
  </si>
  <si>
    <t>c/c</t>
  </si>
  <si>
    <t>Juros</t>
  </si>
  <si>
    <t>Amortização</t>
  </si>
  <si>
    <t>Total</t>
  </si>
  <si>
    <t>Recebíveis
Direitos Creditórios</t>
  </si>
  <si>
    <t>Valor mínimo</t>
  </si>
  <si>
    <t>Saldo Fundo de Despesa</t>
  </si>
  <si>
    <t>Recomposição</t>
  </si>
  <si>
    <t>1ª e 2ª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</si>
  <si>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</si>
  <si>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</si>
  <si>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</si>
  <si>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</si>
  <si>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</si>
  <si>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</si>
  <si>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</si>
  <si>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</si>
  <si>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</si>
  <si>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</si>
  <si>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</si>
  <si>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</si>
  <si>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</si>
  <si>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</si>
  <si>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</si>
  <si>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</si>
  <si>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</si>
  <si>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</si>
  <si>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</si>
  <si>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</si>
  <si>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Valor Inicial Fundo de Despesas</t>
  </si>
  <si>
    <t xml:space="preserve">Valor Mínimo </t>
  </si>
  <si>
    <t>Período</t>
  </si>
  <si>
    <t>Data de  
Apuração</t>
  </si>
  <si>
    <t>Valor Mínimo</t>
  </si>
  <si>
    <t>Status</t>
  </si>
  <si>
    <t>Valor para
Recomposição</t>
  </si>
  <si>
    <t>Fundo de Despesas Flat</t>
  </si>
  <si>
    <t>Valor Inicial Fundo de Despesas Flat</t>
  </si>
  <si>
    <t>Coobrigação/ Devolução - Ordem de Prioridade de Pagamentos</t>
  </si>
  <si>
    <t>(ii) Encargos</t>
  </si>
  <si>
    <t xml:space="preserve">Conta Centralizadora </t>
  </si>
  <si>
    <t xml:space="preserve">Banco </t>
  </si>
  <si>
    <t>ITAU</t>
  </si>
  <si>
    <t>Agência</t>
  </si>
  <si>
    <t>Conta</t>
  </si>
  <si>
    <t>Lançamento</t>
  </si>
  <si>
    <t>Razão Social</t>
  </si>
  <si>
    <t>CPF/CNPJ</t>
  </si>
  <si>
    <t>Valor (R$)</t>
  </si>
  <si>
    <t>Saldo (R$)</t>
  </si>
  <si>
    <t>02/06/2026</t>
  </si>
  <si>
    <t>TED 111.0001.SOU S S</t>
  </si>
  <si>
    <t>SOU SECURITIZADORA S.A</t>
  </si>
  <si>
    <t>62.271.128/0001-47</t>
  </si>
  <si>
    <t>SISPAG FORNECEDORES</t>
  </si>
  <si>
    <t>SALDO TOTAL DISPONÍVEL DIA</t>
  </si>
  <si>
    <t>03/06/2026</t>
  </si>
  <si>
    <t>APLICACAO CDB DI</t>
  </si>
  <si>
    <t>08/06/2026</t>
  </si>
  <si>
    <t>Referência</t>
  </si>
  <si>
    <t>Classificação</t>
  </si>
  <si>
    <t>SALDO</t>
  </si>
  <si>
    <t>INTEGRALIZAÇÃO</t>
  </si>
  <si>
    <t>DESPESA</t>
  </si>
  <si>
    <t>APLICAÇÃO</t>
  </si>
  <si>
    <t>Observação</t>
  </si>
  <si>
    <t>-</t>
  </si>
  <si>
    <t>LIBERAÇÃO</t>
  </si>
  <si>
    <t>Serie</t>
  </si>
  <si>
    <t>PU</t>
  </si>
  <si>
    <t>Financeiro</t>
  </si>
  <si>
    <t>Demostrativo de Pagamento 1ª Serie</t>
  </si>
  <si>
    <t>Série: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</si>
  <si>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</si>
  <si>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</si>
  <si>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</si>
  <si>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</si>
  <si>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</si>
  <si>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</si>
  <si>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</si>
  <si>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P.U. Residual</t>
  </si>
  <si>
    <t>Saldo Residual</t>
  </si>
  <si>
    <t>Tipo de Série:</t>
  </si>
  <si>
    <t>Código IF:</t>
  </si>
  <si>
    <t>Código ISIN:</t>
  </si>
  <si>
    <t>Data Emissão:</t>
  </si>
  <si>
    <t>Indexador</t>
  </si>
  <si>
    <t>Periodicidade:</t>
  </si>
  <si>
    <t>Quantidade:</t>
  </si>
  <si>
    <t>PU Emissão:</t>
  </si>
  <si>
    <t>Extrato Bancário</t>
  </si>
  <si>
    <t>Volume:</t>
  </si>
  <si>
    <t>Recebimento Mensal</t>
  </si>
  <si>
    <t>Paticipantes</t>
  </si>
  <si>
    <t>Despesas</t>
  </si>
  <si>
    <t>Agente Fiduciário:</t>
  </si>
  <si>
    <t>Movimentação Fundos</t>
  </si>
  <si>
    <t>Coodernador líder:</t>
  </si>
  <si>
    <t>Pag Investidor</t>
  </si>
  <si>
    <t>Escriturador:</t>
  </si>
  <si>
    <t>Dev Excedente</t>
  </si>
  <si>
    <t>Agente Consultivo</t>
  </si>
  <si>
    <t>Custodiante:</t>
  </si>
  <si>
    <t>Agencia Rating:</t>
  </si>
  <si>
    <t>Inicial</t>
  </si>
  <si>
    <t>Mínimo</t>
  </si>
  <si>
    <t>Atual</t>
  </si>
  <si>
    <t xml:space="preserve">Informações Complementares </t>
  </si>
  <si>
    <t>Cedente:</t>
  </si>
  <si>
    <t>Locatária:</t>
  </si>
  <si>
    <t>Mensal</t>
  </si>
  <si>
    <t>Carência:</t>
  </si>
  <si>
    <t>Demostrativo de Pagamento 2ª Serie</t>
  </si>
  <si>
    <t>Código ISIN  1ªS:</t>
  </si>
  <si>
    <t>Código ISIN  2ªS:</t>
  </si>
  <si>
    <t>Registro e colocação das Debêntures</t>
  </si>
  <si>
    <t>Relatório Mensal do DEB 4E Precatório Nomos</t>
  </si>
  <si>
    <t>Sênior</t>
  </si>
  <si>
    <t>Subordinada</t>
  </si>
  <si>
    <t>Agente Liquidante:</t>
  </si>
  <si>
    <t>Oliveira Trust DTVM</t>
  </si>
  <si>
    <t>DEB 4E Precatório Nomos</t>
  </si>
  <si>
    <t>DEB</t>
  </si>
  <si>
    <t>DI + 7,00%</t>
  </si>
  <si>
    <t>SOUS14</t>
  </si>
  <si>
    <t>SOUS24</t>
  </si>
  <si>
    <t>Prêmio 2ªS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</si>
  <si>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</si>
  <si>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</si>
  <si>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</si>
  <si>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</si>
  <si>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</si>
  <si>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</si>
  <si>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</si>
  <si>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</si>
  <si>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</si>
  <si>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</si>
  <si>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TOTAL</t>
  </si>
  <si>
    <t>CEDIDO</t>
  </si>
  <si>
    <t>AMEX Obrigatória - Cash Sweep</t>
  </si>
  <si>
    <t>Verificação 10º DU</t>
  </si>
  <si>
    <t>BRSOUSDBS067</t>
  </si>
  <si>
    <t>BRSOUSDBS075</t>
  </si>
  <si>
    <t>DEB 4E S1 (Precatório Nomos)</t>
  </si>
  <si>
    <t>Taxa de Juros (26/05/2026)</t>
  </si>
  <si>
    <t>CDI + 7.0000 % a.a.</t>
  </si>
  <si>
    <t>Sim</t>
  </si>
  <si>
    <t>DEB 4E S2 (Precatório Nomos)</t>
  </si>
  <si>
    <t>0.0000 % a.a.</t>
  </si>
  <si>
    <t>Conta Arrecadadora:</t>
  </si>
  <si>
    <t>Nomos</t>
  </si>
  <si>
    <t>Originação</t>
  </si>
  <si>
    <t>Emissor + Coordenador Líder</t>
  </si>
  <si>
    <t>Escriturador e Custodiante</t>
  </si>
  <si>
    <t>JUCESP</t>
  </si>
  <si>
    <t>Registro na Junta</t>
  </si>
  <si>
    <t>Jornal</t>
  </si>
  <si>
    <t>Publicação ata de Emissão</t>
  </si>
  <si>
    <t>Evento de Aceleração</t>
  </si>
  <si>
    <t>34338-6</t>
  </si>
  <si>
    <t>Administração dos Direitos Creditórios</t>
  </si>
  <si>
    <t>Data de Pgto 
DEB</t>
  </si>
  <si>
    <t>4ª</t>
  </si>
  <si>
    <t>341 | 0271 | 34338-6</t>
  </si>
  <si>
    <t>PMT DEB
("Valor Mínimo Mensal")
1ª Série da 4ª Emissão</t>
  </si>
  <si>
    <t>PMT DEB
("Valor Mínimo Mensal")
2ª Série da 4ª Emissão</t>
  </si>
  <si>
    <t xml:space="preserve">Saldo Devedor
1ª Série da 4ª E
(SD - PMT)
</t>
  </si>
  <si>
    <t xml:space="preserve">Saldo Devedor
2ª Série da 4ª E
(SD - PMT)
</t>
  </si>
  <si>
    <t>29/05/2026</t>
  </si>
  <si>
    <t>01/06/2026</t>
  </si>
  <si>
    <t>TAR MANUT CONTA    05/26</t>
  </si>
  <si>
    <t>TAR PIX PGTO TRANSF</t>
  </si>
  <si>
    <t>05/06/2026</t>
  </si>
  <si>
    <t>11/06/2026</t>
  </si>
  <si>
    <t>PIX RECEBIDO SOU SEC11/06</t>
  </si>
  <si>
    <t>CDI</t>
  </si>
  <si>
    <t>Itauna</t>
  </si>
  <si>
    <t>Saldo</t>
  </si>
  <si>
    <t>CESSÃO</t>
  </si>
  <si>
    <t>FLAT - ASSESSOR LEGAL </t>
  </si>
  <si>
    <t>FLAT - PUBLICAÇÃO</t>
  </si>
  <si>
    <t>TARIFA</t>
  </si>
  <si>
    <t>FLAT - EMISSÃO E TAXA DE GESTÃO 06.2026 SOU CAPITAL</t>
  </si>
  <si>
    <t>FLAT - ORIGINAÇÃO</t>
  </si>
  <si>
    <t>Liquidante:</t>
  </si>
  <si>
    <t>(i) Despesas</t>
  </si>
  <si>
    <t>(iii) Remuneração da DEB 1ªS</t>
  </si>
  <si>
    <t>(iv) Amortização de Principal da DEB 1ªS</t>
  </si>
  <si>
    <t>(v) Resgate da DEB 1ªS (quando aplicável)</t>
  </si>
  <si>
    <t>(vi) Honorários Assessor Legal 7,5%</t>
  </si>
  <si>
    <t>(vii) Taxa de Performance</t>
  </si>
  <si>
    <t>(viii)  Prêmio Sobre a Receita dos DC</t>
  </si>
  <si>
    <t>(ix) Resgate da DEB 2ªS</t>
  </si>
  <si>
    <t>Vários PF</t>
  </si>
  <si>
    <t>Notificação B3</t>
  </si>
  <si>
    <t>1ª E 2ª SÉRIES</t>
  </si>
  <si>
    <t>ATLAS FEE</t>
  </si>
  <si>
    <t>LINK</t>
  </si>
  <si>
    <t>DEVOLUÇÃO PIS COFINS NOMOS</t>
  </si>
  <si>
    <t>SOU REEMBOLSO B3</t>
  </si>
  <si>
    <t>PAGAMENTO</t>
  </si>
  <si>
    <t>23/06/2026</t>
  </si>
  <si>
    <t>02/07/2026</t>
  </si>
  <si>
    <t>TAR MANUT CONTA    06/26</t>
  </si>
  <si>
    <t>07/07/2026</t>
  </si>
  <si>
    <t>08/07/2026</t>
  </si>
  <si>
    <t>TAXA MONITORAMENTO</t>
  </si>
  <si>
    <t>ATLAS SECURITIZADORA S.A</t>
  </si>
  <si>
    <t>66.442.571/0001-94</t>
  </si>
  <si>
    <t>LINK - CONSULTORIA CONTABIL E</t>
  </si>
  <si>
    <t>03.997.580/0001-21</t>
  </si>
  <si>
    <t>OK</t>
  </si>
  <si>
    <t>TAXA DE GESTÃO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</si>
</sst>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\R\$\ ###,###,##0.00000000"/>
    <numFmt numFmtId="165" formatCode="###,###,##0.00000000"/>
    <numFmt numFmtId="166" formatCode="###,###,##0.00000000%"/>
    <numFmt numFmtId="167" formatCode="###,###,##0"/>
    <numFmt numFmtId="168" formatCode="dd/mm/yy;@"/>
    <numFmt numFmtId="169" formatCode="0000"/>
    <numFmt numFmtId="170" formatCode="[$R$ -416]#,##0.00"/>
    <numFmt numFmtId="171" formatCode="[$-416]mmm\-yy;@"/>
    <numFmt numFmtId="172" formatCode="_-&quot;R$&quot;\ * #,##0.000000_-;\-&quot;R$&quot;\ * #,##0.000000_-;_-&quot;R$&quot;\ * &quot;-&quot;??_-;_-@_-"/>
    <numFmt numFmtId="173" formatCode="[$-F800]dddd\,\ mmmm\ dd\,\ yyyy"/>
    <numFmt numFmtId="174" formatCode="mmmm\,\ yyyy;@"/>
    <numFmt numFmtId="175" formatCode="_-* #,##0.00000000_-;\-* #,##0.00000000_-;_-* &quot;-&quot;??_-;_-@_-"/>
    <numFmt numFmtId="176" formatCode="_-* #,##0_-;\-* #,##0_-;_-* &quot;-&quot;??_-;_-@_-"/>
    <numFmt numFmtId="177" formatCode="_-* #,##0.00000_-;\-* #,##0.00000_-;_-* &quot;-&quot;??_-;_-@_-"/>
  </numFmts>
  <fonts count="4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sz val="11"/>
      <name val="Calibri"/>
      <family val="2"/>
    </font>
    <font>
      <b/>
      <sz val="11"/>
      <color rgb="FFFFFFFF"/>
      <name val="Calibri"/>
      <family val="2"/>
    </font>
    <font>
      <i/>
      <sz val="11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name val="Calibri"/>
      <family val="2"/>
    </font>
    <font>
      <b/>
      <sz val="9"/>
      <color theme="0"/>
      <name val="Aptos Narrow"/>
      <family val="2"/>
      <scheme val="minor"/>
    </font>
    <font>
      <b/>
      <sz val="11"/>
      <color rgb="FF1F1F1F"/>
      <name val="Roboto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  <charset val="1"/>
    </font>
    <font>
      <sz val="12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1"/>
      <color rgb="FFFF0000"/>
      <name val="Aptos Narrow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006100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220939"/>
      </patternFill>
    </fill>
    <fill>
      <patternFill patternType="solid">
        <fgColor theme="1"/>
        <bgColor rgb="FF21063B"/>
      </patternFill>
    </fill>
    <fill>
      <patternFill patternType="solid">
        <fgColor rgb="FF00B0F0"/>
        <bgColor rgb="FFFA493D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/>
    <xf numFmtId="0" fontId="13" fillId="0" borderId="0"/>
    <xf numFmtId="0" fontId="1" fillId="0" borderId="0"/>
    <xf numFmtId="44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8" fillId="0" borderId="0"/>
    <xf numFmtId="0" fontId="16" fillId="0" borderId="0"/>
    <xf numFmtId="0" fontId="3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6" fillId="22" borderId="0" applyNumberFormat="0" applyBorder="0" applyAlignment="0" applyProtection="0"/>
  </cellStyleXfs>
  <cellXfs count="276">
    <xf numFmtId="0" fontId="0" fillId="0" borderId="0" xfId="0"/>
    <xf numFmtId="0" fontId="3" fillId="0" borderId="0" xfId="0" applyFont="1"/>
    <xf numFmtId="0" fontId="5" fillId="2" borderId="0" xfId="4" applyFont="1" applyFill="1"/>
    <xf numFmtId="0" fontId="5" fillId="3" borderId="0" xfId="4" applyFont="1" applyFill="1"/>
    <xf numFmtId="44" fontId="0" fillId="0" borderId="0" xfId="0" applyNumberFormat="1"/>
    <xf numFmtId="0" fontId="0" fillId="0" borderId="1" xfId="0" applyBorder="1"/>
    <xf numFmtId="44" fontId="0" fillId="0" borderId="1" xfId="2" applyFont="1" applyBorder="1"/>
    <xf numFmtId="10" fontId="0" fillId="0" borderId="1" xfId="3" applyNumberFormat="1" applyFont="1" applyBorder="1"/>
    <xf numFmtId="0" fontId="3" fillId="0" borderId="1" xfId="0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10" fontId="0" fillId="0" borderId="1" xfId="0" applyNumberFormat="1" applyBorder="1"/>
    <xf numFmtId="14" fontId="0" fillId="0" borderId="1" xfId="0" applyNumberFormat="1" applyBorder="1"/>
    <xf numFmtId="11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11" fontId="12" fillId="0" borderId="0" xfId="0" applyNumberFormat="1" applyFont="1" applyAlignment="1">
      <alignment horizontal="left"/>
    </xf>
    <xf numFmtId="168" fontId="14" fillId="8" borderId="11" xfId="6" applyNumberFormat="1" applyFont="1" applyFill="1" applyBorder="1" applyAlignment="1">
      <alignment horizontal="center" vertical="center" wrapText="1"/>
    </xf>
    <xf numFmtId="168" fontId="14" fillId="8" borderId="12" xfId="6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8" fontId="14" fillId="8" borderId="15" xfId="6" applyNumberFormat="1" applyFont="1" applyFill="1" applyBorder="1" applyAlignment="1">
      <alignment horizontal="center" vertical="center" wrapText="1"/>
    </xf>
    <xf numFmtId="168" fontId="14" fillId="8" borderId="16" xfId="6" applyNumberFormat="1" applyFont="1" applyFill="1" applyBorder="1" applyAlignment="1">
      <alignment horizontal="center" vertical="center" wrapText="1"/>
    </xf>
    <xf numFmtId="168" fontId="14" fillId="8" borderId="17" xfId="6" applyNumberFormat="1" applyFont="1" applyFill="1" applyBorder="1" applyAlignment="1">
      <alignment horizontal="center" vertical="center" wrapText="1"/>
    </xf>
    <xf numFmtId="14" fontId="12" fillId="9" borderId="1" xfId="6" applyNumberFormat="1" applyFont="1" applyFill="1" applyBorder="1" applyAlignment="1">
      <alignment horizontal="center" vertical="center"/>
    </xf>
    <xf numFmtId="3" fontId="12" fillId="9" borderId="1" xfId="6" applyNumberFormat="1" applyFont="1" applyFill="1" applyBorder="1" applyAlignment="1">
      <alignment horizontal="center" vertical="center"/>
    </xf>
    <xf numFmtId="1" fontId="12" fillId="9" borderId="1" xfId="6" applyNumberFormat="1" applyFont="1" applyFill="1" applyBorder="1" applyAlignment="1">
      <alignment horizontal="center" vertical="center"/>
    </xf>
    <xf numFmtId="169" fontId="12" fillId="9" borderId="1" xfId="6" applyNumberFormat="1" applyFont="1" applyFill="1" applyBorder="1" applyAlignment="1">
      <alignment horizontal="center" vertical="center"/>
    </xf>
    <xf numFmtId="2" fontId="12" fillId="9" borderId="1" xfId="6" applyNumberFormat="1" applyFont="1" applyFill="1" applyBorder="1" applyAlignment="1">
      <alignment horizontal="center" vertical="center"/>
    </xf>
    <xf numFmtId="4" fontId="12" fillId="0" borderId="1" xfId="6" applyNumberFormat="1" applyFont="1" applyBorder="1" applyAlignment="1">
      <alignment horizontal="center" vertical="center"/>
    </xf>
    <xf numFmtId="4" fontId="12" fillId="9" borderId="1" xfId="6" applyNumberFormat="1" applyFont="1" applyFill="1" applyBorder="1" applyAlignment="1">
      <alignment horizontal="center" vertical="center"/>
    </xf>
    <xf numFmtId="0" fontId="17" fillId="10" borderId="18" xfId="9" applyFont="1" applyFill="1" applyBorder="1" applyAlignment="1">
      <alignment horizontal="left" wrapText="1"/>
    </xf>
    <xf numFmtId="0" fontId="17" fillId="10" borderId="19" xfId="9" applyFont="1" applyFill="1" applyBorder="1" applyAlignment="1">
      <alignment horizontal="left" wrapText="1"/>
    </xf>
    <xf numFmtId="0" fontId="17" fillId="10" borderId="20" xfId="9" applyFont="1" applyFill="1" applyBorder="1" applyAlignment="1">
      <alignment horizontal="left" wrapText="1"/>
    </xf>
    <xf numFmtId="0" fontId="16" fillId="0" borderId="0" xfId="9"/>
    <xf numFmtId="14" fontId="18" fillId="11" borderId="18" xfId="9" applyNumberFormat="1" applyFont="1" applyFill="1" applyBorder="1" applyAlignment="1">
      <alignment horizontal="left" wrapText="1"/>
    </xf>
    <xf numFmtId="0" fontId="18" fillId="11" borderId="19" xfId="9" applyFont="1" applyFill="1" applyBorder="1" applyAlignment="1">
      <alignment horizontal="left" wrapText="1"/>
    </xf>
    <xf numFmtId="0" fontId="18" fillId="11" borderId="20" xfId="9" applyFont="1" applyFill="1" applyBorder="1" applyAlignment="1">
      <alignment horizontal="left" wrapText="1"/>
    </xf>
    <xf numFmtId="14" fontId="18" fillId="11" borderId="21" xfId="9" applyNumberFormat="1" applyFont="1" applyFill="1" applyBorder="1" applyAlignment="1">
      <alignment horizontal="left" wrapText="1"/>
    </xf>
    <xf numFmtId="0" fontId="18" fillId="11" borderId="22" xfId="9" applyFont="1" applyFill="1" applyBorder="1" applyAlignment="1">
      <alignment horizontal="left" wrapText="1"/>
    </xf>
    <xf numFmtId="0" fontId="18" fillId="11" borderId="23" xfId="9" applyFont="1" applyFill="1" applyBorder="1" applyAlignment="1">
      <alignment horizontal="left" wrapText="1"/>
    </xf>
    <xf numFmtId="14" fontId="18" fillId="12" borderId="18" xfId="9" applyNumberFormat="1" applyFont="1" applyFill="1" applyBorder="1" applyAlignment="1">
      <alignment horizontal="left" wrapText="1"/>
    </xf>
    <xf numFmtId="0" fontId="18" fillId="12" borderId="19" xfId="9" applyFont="1" applyFill="1" applyBorder="1" applyAlignment="1">
      <alignment horizontal="left" wrapText="1"/>
    </xf>
    <xf numFmtId="0" fontId="18" fillId="12" borderId="20" xfId="9" applyFont="1" applyFill="1" applyBorder="1" applyAlignment="1">
      <alignment horizontal="left" wrapText="1"/>
    </xf>
    <xf numFmtId="14" fontId="18" fillId="12" borderId="21" xfId="9" applyNumberFormat="1" applyFont="1" applyFill="1" applyBorder="1" applyAlignment="1">
      <alignment horizontal="left" wrapText="1"/>
    </xf>
    <xf numFmtId="0" fontId="18" fillId="12" borderId="22" xfId="9" applyFont="1" applyFill="1" applyBorder="1" applyAlignment="1">
      <alignment horizontal="left" wrapText="1"/>
    </xf>
    <xf numFmtId="0" fontId="18" fillId="12" borderId="23" xfId="9" applyFont="1" applyFill="1" applyBorder="1" applyAlignment="1">
      <alignment horizontal="left" wrapText="1"/>
    </xf>
    <xf numFmtId="0" fontId="16" fillId="0" borderId="22" xfId="9" applyBorder="1"/>
    <xf numFmtId="0" fontId="16" fillId="0" borderId="23" xfId="9" applyBorder="1"/>
    <xf numFmtId="0" fontId="16" fillId="0" borderId="19" xfId="9" applyBorder="1"/>
    <xf numFmtId="0" fontId="16" fillId="0" borderId="20" xfId="9" applyBorder="1"/>
    <xf numFmtId="14" fontId="17" fillId="0" borderId="21" xfId="9" applyNumberFormat="1" applyFont="1" applyBorder="1"/>
    <xf numFmtId="14" fontId="16" fillId="0" borderId="21" xfId="9" applyNumberFormat="1" applyBorder="1"/>
    <xf numFmtId="14" fontId="16" fillId="0" borderId="18" xfId="9" applyNumberFormat="1" applyBorder="1"/>
    <xf numFmtId="14" fontId="18" fillId="12" borderId="0" xfId="9" applyNumberFormat="1" applyFont="1" applyFill="1" applyAlignment="1">
      <alignment horizontal="left" wrapText="1"/>
    </xf>
    <xf numFmtId="0" fontId="18" fillId="12" borderId="0" xfId="9" applyFont="1" applyFill="1" applyAlignment="1">
      <alignment horizontal="left" wrapText="1"/>
    </xf>
    <xf numFmtId="14" fontId="17" fillId="0" borderId="0" xfId="9" applyNumberFormat="1" applyFont="1"/>
    <xf numFmtId="14" fontId="18" fillId="11" borderId="0" xfId="9" applyNumberFormat="1" applyFont="1" applyFill="1" applyAlignment="1">
      <alignment horizontal="left" wrapText="1"/>
    </xf>
    <xf numFmtId="0" fontId="18" fillId="11" borderId="0" xfId="9" applyFont="1" applyFill="1" applyAlignment="1">
      <alignment horizontal="left" wrapText="1"/>
    </xf>
    <xf numFmtId="14" fontId="16" fillId="0" borderId="0" xfId="9" applyNumberFormat="1"/>
    <xf numFmtId="4" fontId="12" fillId="9" borderId="1" xfId="7" applyNumberFormat="1" applyFont="1" applyFill="1" applyBorder="1" applyAlignment="1">
      <alignment horizontal="center" vertical="center"/>
    </xf>
    <xf numFmtId="4" fontId="12" fillId="0" borderId="1" xfId="7" applyNumberFormat="1" applyFont="1" applyBorder="1" applyAlignment="1">
      <alignment horizontal="center" vertical="center"/>
    </xf>
    <xf numFmtId="9" fontId="12" fillId="0" borderId="1" xfId="10" applyFont="1" applyFill="1" applyBorder="1" applyAlignment="1">
      <alignment horizontal="center" vertical="center"/>
    </xf>
    <xf numFmtId="0" fontId="20" fillId="0" borderId="0" xfId="7" applyFont="1" applyAlignment="1">
      <alignment vertical="center"/>
    </xf>
    <xf numFmtId="3" fontId="20" fillId="0" borderId="0" xfId="9" applyNumberFormat="1" applyFont="1" applyAlignment="1">
      <alignment horizontal="center" vertical="center"/>
    </xf>
    <xf numFmtId="14" fontId="20" fillId="0" borderId="0" xfId="9" applyNumberFormat="1" applyFont="1" applyAlignment="1">
      <alignment horizontal="center" vertical="center"/>
    </xf>
    <xf numFmtId="4" fontId="20" fillId="0" borderId="0" xfId="9" applyNumberFormat="1" applyFont="1" applyAlignment="1">
      <alignment horizontal="center" vertical="center"/>
    </xf>
    <xf numFmtId="4" fontId="20" fillId="0" borderId="0" xfId="7" applyNumberFormat="1" applyFont="1" applyAlignment="1">
      <alignment horizontal="center" vertical="center"/>
    </xf>
    <xf numFmtId="0" fontId="21" fillId="0" borderId="0" xfId="0" applyFont="1"/>
    <xf numFmtId="170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13" fillId="0" borderId="0" xfId="7" applyFont="1" applyAlignment="1">
      <alignment vertical="center"/>
    </xf>
    <xf numFmtId="3" fontId="13" fillId="0" borderId="0" xfId="9" applyNumberFormat="1" applyFont="1" applyAlignment="1">
      <alignment horizontal="center" vertical="center"/>
    </xf>
    <xf numFmtId="14" fontId="13" fillId="0" borderId="0" xfId="9" applyNumberFormat="1" applyFont="1" applyAlignment="1">
      <alignment horizontal="center" vertical="center"/>
    </xf>
    <xf numFmtId="4" fontId="13" fillId="0" borderId="0" xfId="9" applyNumberFormat="1" applyFont="1" applyAlignment="1">
      <alignment horizontal="center" vertical="center"/>
    </xf>
    <xf numFmtId="4" fontId="23" fillId="0" borderId="0" xfId="9" applyNumberFormat="1" applyFont="1" applyAlignment="1">
      <alignment horizontal="center" vertical="center"/>
    </xf>
    <xf numFmtId="4" fontId="24" fillId="0" borderId="0" xfId="7" applyNumberFormat="1" applyFont="1" applyAlignment="1">
      <alignment horizontal="center" vertical="center" wrapText="1"/>
    </xf>
    <xf numFmtId="14" fontId="20" fillId="0" borderId="0" xfId="7" applyNumberFormat="1" applyFont="1" applyAlignment="1">
      <alignment vertical="center"/>
    </xf>
    <xf numFmtId="4" fontId="20" fillId="0" borderId="0" xfId="7" applyNumberFormat="1" applyFont="1" applyAlignment="1">
      <alignment horizontal="right" vertical="center"/>
    </xf>
    <xf numFmtId="3" fontId="24" fillId="3" borderId="27" xfId="7" applyNumberFormat="1" applyFont="1" applyFill="1" applyBorder="1" applyAlignment="1">
      <alignment horizontal="center" vertical="center" wrapText="1"/>
    </xf>
    <xf numFmtId="14" fontId="24" fillId="3" borderId="26" xfId="7" applyNumberFormat="1" applyFont="1" applyFill="1" applyBorder="1" applyAlignment="1">
      <alignment horizontal="center" vertical="center" wrapText="1"/>
    </xf>
    <xf numFmtId="4" fontId="24" fillId="3" borderId="27" xfId="7" applyNumberFormat="1" applyFont="1" applyFill="1" applyBorder="1" applyAlignment="1">
      <alignment horizontal="center" vertical="center" wrapText="1"/>
    </xf>
    <xf numFmtId="4" fontId="24" fillId="3" borderId="25" xfId="7" applyNumberFormat="1" applyFont="1" applyFill="1" applyBorder="1" applyAlignment="1">
      <alignment horizontal="center" vertical="center" wrapText="1"/>
    </xf>
    <xf numFmtId="4" fontId="24" fillId="3" borderId="26" xfId="7" applyNumberFormat="1" applyFont="1" applyFill="1" applyBorder="1" applyAlignment="1">
      <alignment horizontal="center" vertical="center" wrapText="1"/>
    </xf>
    <xf numFmtId="0" fontId="26" fillId="0" borderId="28" xfId="12" applyFont="1" applyBorder="1"/>
    <xf numFmtId="0" fontId="27" fillId="0" borderId="28" xfId="12" applyFont="1" applyBorder="1"/>
    <xf numFmtId="0" fontId="27" fillId="0" borderId="0" xfId="12" applyFont="1" applyAlignment="1">
      <alignment horizontal="left" vertical="center"/>
    </xf>
    <xf numFmtId="0" fontId="27" fillId="6" borderId="0" xfId="12" applyFont="1" applyFill="1" applyAlignment="1">
      <alignment horizontal="left" vertical="center"/>
    </xf>
    <xf numFmtId="16" fontId="27" fillId="0" borderId="0" xfId="12" applyNumberFormat="1" applyFont="1" applyAlignment="1">
      <alignment horizontal="left" vertical="center"/>
    </xf>
    <xf numFmtId="0" fontId="27" fillId="0" borderId="0" xfId="12" applyFont="1"/>
    <xf numFmtId="0" fontId="27" fillId="6" borderId="0" xfId="12" applyFont="1" applyFill="1" applyAlignment="1">
      <alignment horizontal="left"/>
    </xf>
    <xf numFmtId="0" fontId="29" fillId="0" borderId="0" xfId="13" applyFont="1" applyAlignment="1">
      <alignment horizontal="left" vertical="center"/>
    </xf>
    <xf numFmtId="0" fontId="29" fillId="0" borderId="0" xfId="13" applyFont="1" applyAlignment="1">
      <alignment horizontal="left" vertical="center" indent="1"/>
    </xf>
    <xf numFmtId="0" fontId="29" fillId="0" borderId="0" xfId="13" applyFont="1" applyAlignment="1">
      <alignment horizontal="right" vertical="center" indent="1"/>
    </xf>
    <xf numFmtId="171" fontId="30" fillId="13" borderId="2" xfId="2" applyNumberFormat="1" applyFont="1" applyFill="1" applyBorder="1" applyAlignment="1">
      <alignment horizontal="center" vertical="center"/>
    </xf>
    <xf numFmtId="0" fontId="31" fillId="13" borderId="2" xfId="13" applyFont="1" applyFill="1" applyBorder="1" applyAlignment="1">
      <alignment horizontal="left" vertical="center"/>
    </xf>
    <xf numFmtId="0" fontId="30" fillId="13" borderId="2" xfId="13" applyFont="1" applyFill="1" applyBorder="1" applyAlignment="1">
      <alignment horizontal="left" vertical="center"/>
    </xf>
    <xf numFmtId="16" fontId="0" fillId="0" borderId="1" xfId="0" applyNumberFormat="1" applyBorder="1" applyAlignment="1">
      <alignment horizontal="center"/>
    </xf>
    <xf numFmtId="0" fontId="31" fillId="0" borderId="2" xfId="14" applyFont="1" applyBorder="1" applyAlignment="1">
      <alignment horizontal="left" vertical="center"/>
    </xf>
    <xf numFmtId="172" fontId="0" fillId="0" borderId="1" xfId="2" applyNumberFormat="1" applyFont="1" applyBorder="1" applyAlignment="1">
      <alignment horizontal="center"/>
    </xf>
    <xf numFmtId="0" fontId="32" fillId="3" borderId="0" xfId="15" applyFill="1" applyAlignment="1">
      <alignment horizontal="left"/>
    </xf>
    <xf numFmtId="0" fontId="32" fillId="3" borderId="0" xfId="15" applyFill="1"/>
    <xf numFmtId="0" fontId="32" fillId="0" borderId="0" xfId="15"/>
    <xf numFmtId="173" fontId="32" fillId="3" borderId="0" xfId="15" applyNumberFormat="1" applyFill="1"/>
    <xf numFmtId="173" fontId="32" fillId="0" borderId="0" xfId="15" applyNumberFormat="1"/>
    <xf numFmtId="0" fontId="32" fillId="2" borderId="29" xfId="15" applyFill="1" applyBorder="1" applyAlignment="1">
      <alignment horizontal="left"/>
    </xf>
    <xf numFmtId="0" fontId="32" fillId="2" borderId="29" xfId="15" applyFill="1" applyBorder="1"/>
    <xf numFmtId="174" fontId="3" fillId="2" borderId="29" xfId="15" applyNumberFormat="1" applyFont="1" applyFill="1" applyBorder="1"/>
    <xf numFmtId="0" fontId="32" fillId="0" borderId="29" xfId="15" applyBorder="1"/>
    <xf numFmtId="174" fontId="1" fillId="0" borderId="0" xfId="16" applyNumberFormat="1" applyAlignment="1">
      <alignment vertical="center"/>
    </xf>
    <xf numFmtId="0" fontId="1" fillId="0" borderId="0" xfId="16" applyAlignment="1">
      <alignment vertical="center"/>
    </xf>
    <xf numFmtId="0" fontId="1" fillId="14" borderId="0" xfId="16" applyFill="1" applyAlignment="1">
      <alignment horizontal="left"/>
    </xf>
    <xf numFmtId="0" fontId="1" fillId="14" borderId="0" xfId="16" applyFill="1"/>
    <xf numFmtId="0" fontId="1" fillId="0" borderId="0" xfId="16"/>
    <xf numFmtId="0" fontId="33" fillId="15" borderId="31" xfId="16" applyFont="1" applyFill="1" applyBorder="1" applyAlignment="1">
      <alignment horizontal="left"/>
    </xf>
    <xf numFmtId="0" fontId="9" fillId="15" borderId="32" xfId="16" applyFont="1" applyFill="1" applyBorder="1"/>
    <xf numFmtId="0" fontId="9" fillId="14" borderId="0" xfId="16" applyFont="1" applyFill="1"/>
    <xf numFmtId="0" fontId="2" fillId="15" borderId="13" xfId="16" applyFont="1" applyFill="1" applyBorder="1" applyAlignment="1">
      <alignment horizontal="left"/>
    </xf>
    <xf numFmtId="0" fontId="34" fillId="15" borderId="33" xfId="16" applyFont="1" applyFill="1" applyBorder="1" applyAlignment="1">
      <alignment horizontal="right"/>
    </xf>
    <xf numFmtId="0" fontId="34" fillId="14" borderId="0" xfId="16" applyFont="1" applyFill="1" applyAlignment="1">
      <alignment horizontal="right"/>
    </xf>
    <xf numFmtId="0" fontId="1" fillId="7" borderId="0" xfId="16" applyFill="1"/>
    <xf numFmtId="0" fontId="9" fillId="14" borderId="0" xfId="16" applyFont="1" applyFill="1" applyAlignment="1">
      <alignment horizontal="right"/>
    </xf>
    <xf numFmtId="14" fontId="35" fillId="16" borderId="0" xfId="16" applyNumberFormat="1" applyFont="1" applyFill="1" applyAlignment="1">
      <alignment horizontal="center" vertical="center" wrapText="1"/>
    </xf>
    <xf numFmtId="14" fontId="35" fillId="17" borderId="0" xfId="16" applyNumberFormat="1" applyFont="1" applyFill="1" applyAlignment="1">
      <alignment horizontal="center" vertical="center" wrapText="1"/>
    </xf>
    <xf numFmtId="14" fontId="9" fillId="14" borderId="0" xfId="17" applyNumberFormat="1" applyFont="1" applyFill="1" applyAlignment="1">
      <alignment horizontal="right"/>
    </xf>
    <xf numFmtId="0" fontId="3" fillId="14" borderId="0" xfId="16" applyFont="1" applyFill="1" applyAlignment="1">
      <alignment horizontal="left"/>
    </xf>
    <xf numFmtId="0" fontId="9" fillId="15" borderId="33" xfId="16" applyFont="1" applyFill="1" applyBorder="1" applyAlignment="1">
      <alignment horizontal="right"/>
    </xf>
    <xf numFmtId="175" fontId="9" fillId="17" borderId="0" xfId="17" applyNumberFormat="1" applyFont="1" applyFill="1" applyAlignment="1">
      <alignment horizontal="right" vertical="center" wrapText="1"/>
    </xf>
    <xf numFmtId="43" fontId="9" fillId="17" borderId="0" xfId="17" applyFont="1" applyFill="1" applyAlignment="1">
      <alignment horizontal="right" vertical="center" wrapText="1"/>
    </xf>
    <xf numFmtId="0" fontId="2" fillId="14" borderId="0" xfId="16" applyFont="1" applyFill="1" applyAlignment="1">
      <alignment horizontal="center" vertical="top"/>
    </xf>
    <xf numFmtId="0" fontId="1" fillId="0" borderId="0" xfId="16" applyAlignment="1">
      <alignment vertical="top"/>
    </xf>
    <xf numFmtId="0" fontId="1" fillId="14" borderId="0" xfId="16" applyFill="1" applyAlignment="1">
      <alignment vertical="top"/>
    </xf>
    <xf numFmtId="43" fontId="34" fillId="15" borderId="33" xfId="17" applyFont="1" applyFill="1" applyBorder="1" applyAlignment="1">
      <alignment horizontal="left"/>
    </xf>
    <xf numFmtId="43" fontId="34" fillId="14" borderId="0" xfId="17" applyFont="1" applyFill="1" applyAlignment="1">
      <alignment horizontal="left"/>
    </xf>
    <xf numFmtId="0" fontId="3" fillId="14" borderId="0" xfId="16" applyFont="1" applyFill="1" applyAlignment="1">
      <alignment horizontal="center"/>
    </xf>
    <xf numFmtId="14" fontId="34" fillId="15" borderId="33" xfId="16" applyNumberFormat="1" applyFont="1" applyFill="1" applyBorder="1" applyAlignment="1">
      <alignment horizontal="right"/>
    </xf>
    <xf numFmtId="14" fontId="34" fillId="14" borderId="0" xfId="16" applyNumberFormat="1" applyFont="1" applyFill="1" applyAlignment="1">
      <alignment horizontal="right"/>
    </xf>
    <xf numFmtId="0" fontId="9" fillId="7" borderId="0" xfId="16" applyFont="1" applyFill="1"/>
    <xf numFmtId="10" fontId="34" fillId="15" borderId="33" xfId="10" applyNumberFormat="1" applyFont="1" applyFill="1" applyBorder="1" applyAlignment="1">
      <alignment horizontal="right"/>
    </xf>
    <xf numFmtId="0" fontId="3" fillId="18" borderId="0" xfId="16" applyFont="1" applyFill="1"/>
    <xf numFmtId="9" fontId="34" fillId="14" borderId="0" xfId="10" applyFont="1" applyFill="1" applyAlignment="1">
      <alignment horizontal="right"/>
    </xf>
    <xf numFmtId="0" fontId="10" fillId="6" borderId="0" xfId="16" applyFont="1" applyFill="1" applyAlignment="1">
      <alignment horizontal="center" vertical="center"/>
    </xf>
    <xf numFmtId="176" fontId="34" fillId="15" borderId="33" xfId="17" applyNumberFormat="1" applyFont="1" applyFill="1" applyBorder="1" applyAlignment="1">
      <alignment horizontal="left"/>
    </xf>
    <xf numFmtId="176" fontId="34" fillId="14" borderId="0" xfId="17" applyNumberFormat="1" applyFont="1" applyFill="1" applyAlignment="1">
      <alignment horizontal="left"/>
    </xf>
    <xf numFmtId="43" fontId="10" fillId="6" borderId="0" xfId="17" applyFont="1" applyFill="1" applyAlignment="1">
      <alignment horizontal="center" vertical="center"/>
    </xf>
    <xf numFmtId="177" fontId="34" fillId="15" borderId="33" xfId="17" applyNumberFormat="1" applyFont="1" applyFill="1" applyBorder="1" applyAlignment="1">
      <alignment horizontal="left"/>
    </xf>
    <xf numFmtId="43" fontId="34" fillId="15" borderId="33" xfId="16" applyNumberFormat="1" applyFont="1" applyFill="1" applyBorder="1"/>
    <xf numFmtId="43" fontId="0" fillId="19" borderId="0" xfId="17" applyFont="1" applyFill="1"/>
    <xf numFmtId="0" fontId="36" fillId="14" borderId="0" xfId="16" applyFont="1" applyFill="1"/>
    <xf numFmtId="0" fontId="1" fillId="18" borderId="0" xfId="16" applyFill="1"/>
    <xf numFmtId="43" fontId="37" fillId="19" borderId="0" xfId="17" applyFont="1" applyFill="1"/>
    <xf numFmtId="0" fontId="37" fillId="14" borderId="0" xfId="16" applyFont="1" applyFill="1"/>
    <xf numFmtId="0" fontId="38" fillId="15" borderId="13" xfId="16" applyFont="1" applyFill="1" applyBorder="1" applyAlignment="1">
      <alignment horizontal="left"/>
    </xf>
    <xf numFmtId="0" fontId="39" fillId="14" borderId="0" xfId="16" applyFont="1" applyFill="1"/>
    <xf numFmtId="0" fontId="40" fillId="15" borderId="13" xfId="16" applyFont="1" applyFill="1" applyBorder="1" applyAlignment="1">
      <alignment horizontal="left"/>
    </xf>
    <xf numFmtId="0" fontId="36" fillId="15" borderId="33" xfId="16" applyFont="1" applyFill="1" applyBorder="1"/>
    <xf numFmtId="0" fontId="36" fillId="15" borderId="13" xfId="16" applyFont="1" applyFill="1" applyBorder="1"/>
    <xf numFmtId="43" fontId="37" fillId="14" borderId="0" xfId="17" applyFont="1" applyFill="1"/>
    <xf numFmtId="0" fontId="36" fillId="14" borderId="34" xfId="16" applyFont="1" applyFill="1" applyBorder="1"/>
    <xf numFmtId="0" fontId="36" fillId="14" borderId="35" xfId="16" applyFont="1" applyFill="1" applyBorder="1"/>
    <xf numFmtId="0" fontId="36" fillId="14" borderId="36" xfId="16" applyFont="1" applyFill="1" applyBorder="1"/>
    <xf numFmtId="0" fontId="1" fillId="7" borderId="36" xfId="16" applyFill="1" applyBorder="1"/>
    <xf numFmtId="43" fontId="37" fillId="14" borderId="36" xfId="17" applyFont="1" applyFill="1" applyBorder="1"/>
    <xf numFmtId="0" fontId="37" fillId="14" borderId="36" xfId="16" applyFont="1" applyFill="1" applyBorder="1"/>
    <xf numFmtId="0" fontId="36" fillId="14" borderId="13" xfId="16" applyFont="1" applyFill="1" applyBorder="1"/>
    <xf numFmtId="0" fontId="36" fillId="14" borderId="33" xfId="16" applyFont="1" applyFill="1" applyBorder="1"/>
    <xf numFmtId="0" fontId="41" fillId="14" borderId="0" xfId="16" applyFont="1" applyFill="1"/>
    <xf numFmtId="8" fontId="41" fillId="19" borderId="0" xfId="17" applyNumberFormat="1" applyFont="1" applyFill="1" applyAlignment="1">
      <alignment horizontal="right"/>
    </xf>
    <xf numFmtId="43" fontId="41" fillId="19" borderId="0" xfId="17" applyFont="1" applyFill="1" applyAlignment="1">
      <alignment horizontal="center"/>
    </xf>
    <xf numFmtId="0" fontId="1" fillId="0" borderId="0" xfId="18" applyAlignment="1">
      <alignment horizontal="left"/>
    </xf>
    <xf numFmtId="0" fontId="9" fillId="0" borderId="0" xfId="18" applyFont="1"/>
    <xf numFmtId="0" fontId="9" fillId="7" borderId="0" xfId="18" applyFont="1" applyFill="1"/>
    <xf numFmtId="0" fontId="1" fillId="7" borderId="0" xfId="18" applyFill="1"/>
    <xf numFmtId="0" fontId="1" fillId="0" borderId="0" xfId="18"/>
    <xf numFmtId="0" fontId="40" fillId="14" borderId="13" xfId="18" applyFont="1" applyFill="1" applyBorder="1" applyAlignment="1">
      <alignment horizontal="left"/>
    </xf>
    <xf numFmtId="0" fontId="36" fillId="14" borderId="33" xfId="18" applyFont="1" applyFill="1" applyBorder="1"/>
    <xf numFmtId="0" fontId="40" fillId="14" borderId="34" xfId="18" applyFont="1" applyFill="1" applyBorder="1" applyAlignment="1">
      <alignment horizontal="left"/>
    </xf>
    <xf numFmtId="0" fontId="36" fillId="14" borderId="35" xfId="18" applyFont="1" applyFill="1" applyBorder="1"/>
    <xf numFmtId="0" fontId="9" fillId="7" borderId="36" xfId="18" applyFont="1" applyFill="1" applyBorder="1"/>
    <xf numFmtId="0" fontId="1" fillId="7" borderId="36" xfId="18" applyFill="1" applyBorder="1"/>
    <xf numFmtId="0" fontId="42" fillId="14" borderId="0" xfId="18" applyFont="1" applyFill="1" applyAlignment="1">
      <alignment horizontal="left"/>
    </xf>
    <xf numFmtId="0" fontId="1" fillId="7" borderId="0" xfId="18" applyFill="1" applyAlignment="1">
      <alignment horizontal="left" wrapText="1"/>
    </xf>
    <xf numFmtId="0" fontId="9" fillId="7" borderId="0" xfId="18" applyFont="1" applyFill="1" applyAlignment="1">
      <alignment wrapText="1"/>
    </xf>
    <xf numFmtId="0" fontId="1" fillId="7" borderId="0" xfId="18" applyFill="1" applyAlignment="1">
      <alignment wrapText="1"/>
    </xf>
    <xf numFmtId="0" fontId="1" fillId="7" borderId="0" xfId="16" applyFill="1" applyAlignment="1">
      <alignment horizontal="left"/>
    </xf>
    <xf numFmtId="0" fontId="1" fillId="0" borderId="0" xfId="16" applyAlignment="1">
      <alignment horizontal="left"/>
    </xf>
    <xf numFmtId="0" fontId="9" fillId="0" borderId="0" xfId="16" applyFont="1"/>
    <xf numFmtId="0" fontId="12" fillId="0" borderId="0" xfId="0" applyFont="1" applyAlignment="1">
      <alignment horizontal="left"/>
    </xf>
    <xf numFmtId="14" fontId="12" fillId="0" borderId="0" xfId="0" applyNumberFormat="1" applyFont="1" applyAlignment="1">
      <alignment horizontal="left"/>
    </xf>
    <xf numFmtId="11" fontId="34" fillId="15" borderId="33" xfId="16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4" fontId="0" fillId="0" borderId="0" xfId="2" applyFont="1"/>
    <xf numFmtId="44" fontId="3" fillId="0" borderId="0" xfId="2" applyFont="1"/>
    <xf numFmtId="44" fontId="3" fillId="0" borderId="0" xfId="0" applyNumberFormat="1" applyFont="1"/>
    <xf numFmtId="0" fontId="3" fillId="0" borderId="0" xfId="0" applyFont="1" applyAlignment="1">
      <alignment horizontal="right"/>
    </xf>
    <xf numFmtId="0" fontId="43" fillId="0" borderId="0" xfId="0" applyFont="1"/>
    <xf numFmtId="0" fontId="30" fillId="0" borderId="2" xfId="0" applyFont="1" applyBorder="1" applyAlignment="1">
      <alignment horizontal="left" vertical="center"/>
    </xf>
    <xf numFmtId="0" fontId="30" fillId="0" borderId="2" xfId="0" applyFont="1" applyBorder="1" applyAlignment="1">
      <alignment horizontal="right" vertical="center"/>
    </xf>
    <xf numFmtId="44" fontId="0" fillId="0" borderId="1" xfId="2" applyFont="1" applyBorder="1" applyAlignment="1">
      <alignment horizontal="center"/>
    </xf>
    <xf numFmtId="44" fontId="3" fillId="0" borderId="1" xfId="2" applyFont="1" applyBorder="1" applyAlignment="1">
      <alignment horizontal="center"/>
    </xf>
    <xf numFmtId="176" fontId="0" fillId="0" borderId="1" xfId="1" applyNumberFormat="1" applyFont="1" applyBorder="1" applyAlignment="1">
      <alignment horizontal="center"/>
    </xf>
    <xf numFmtId="176" fontId="3" fillId="0" borderId="1" xfId="1" applyNumberFormat="1" applyFont="1" applyBorder="1" applyAlignment="1">
      <alignment horizontal="center"/>
    </xf>
    <xf numFmtId="0" fontId="30" fillId="0" borderId="2" xfId="14" applyFont="1" applyBorder="1" applyAlignment="1">
      <alignment horizontal="center" vertical="center"/>
    </xf>
    <xf numFmtId="8" fontId="30" fillId="13" borderId="2" xfId="13" applyNumberFormat="1" applyFont="1" applyFill="1" applyBorder="1" applyAlignment="1">
      <alignment horizontal="left" vertical="center"/>
    </xf>
    <xf numFmtId="4" fontId="30" fillId="0" borderId="2" xfId="0" applyNumberFormat="1" applyFont="1" applyBorder="1" applyAlignment="1">
      <alignment horizontal="right" vertical="center"/>
    </xf>
    <xf numFmtId="0" fontId="3" fillId="7" borderId="0" xfId="16" applyFont="1" applyFill="1"/>
    <xf numFmtId="43" fontId="41" fillId="14" borderId="0" xfId="1" applyFont="1" applyFill="1" applyAlignment="1">
      <alignment horizontal="right"/>
    </xf>
    <xf numFmtId="43" fontId="41" fillId="14" borderId="0" xfId="17" applyFont="1" applyFill="1" applyAlignment="1">
      <alignment horizontal="center"/>
    </xf>
    <xf numFmtId="0" fontId="5" fillId="20" borderId="0" xfId="4" applyFont="1" applyFill="1"/>
    <xf numFmtId="0" fontId="5" fillId="21" borderId="0" xfId="4" applyFont="1" applyFill="1"/>
    <xf numFmtId="14" fontId="30" fillId="0" borderId="2" xfId="0" applyNumberFormat="1" applyFont="1" applyBorder="1" applyAlignment="1">
      <alignment horizontal="left" vertical="center"/>
    </xf>
    <xf numFmtId="0" fontId="7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8" fillId="5" borderId="0" xfId="0" applyNumberFormat="1" applyFont="1" applyFill="1" applyAlignment="1">
      <alignment horizontal="center"/>
    </xf>
    <xf numFmtId="164" fontId="8" fillId="5" borderId="0" xfId="0" applyNumberFormat="1" applyFont="1" applyFill="1" applyAlignment="1">
      <alignment horizontal="center"/>
    </xf>
    <xf numFmtId="165" fontId="8" fillId="5" borderId="0" xfId="0" applyNumberFormat="1" applyFont="1" applyFill="1" applyAlignment="1">
      <alignment horizontal="center"/>
    </xf>
    <xf numFmtId="166" fontId="8" fillId="5" borderId="0" xfId="0" applyNumberFormat="1" applyFont="1" applyFill="1" applyAlignment="1">
      <alignment horizontal="center"/>
    </xf>
    <xf numFmtId="167" fontId="8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4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46" fillId="22" borderId="1" xfId="19" applyBorder="1" applyAlignment="1">
      <alignment horizontal="center"/>
    </xf>
    <xf numFmtId="168" fontId="14" fillId="8" borderId="8" xfId="6" applyNumberFormat="1" applyFont="1" applyFill="1" applyBorder="1" applyAlignment="1">
      <alignment horizontal="center" vertical="center" wrapText="1"/>
    </xf>
    <xf numFmtId="168" fontId="14" fillId="8" borderId="9" xfId="6" applyNumberFormat="1" applyFont="1" applyFill="1" applyBorder="1" applyAlignment="1">
      <alignment horizontal="center" vertical="center" wrapText="1"/>
    </xf>
    <xf numFmtId="168" fontId="14" fillId="8" borderId="10" xfId="6" applyNumberFormat="1" applyFont="1" applyFill="1" applyBorder="1" applyAlignment="1">
      <alignment horizontal="center" vertical="center" wrapText="1"/>
    </xf>
    <xf numFmtId="168" fontId="14" fillId="8" borderId="3" xfId="6" applyNumberFormat="1" applyFont="1" applyFill="1" applyBorder="1" applyAlignment="1">
      <alignment horizontal="center" vertical="center" wrapText="1"/>
    </xf>
    <xf numFmtId="168" fontId="14" fillId="8" borderId="14" xfId="6" applyNumberFormat="1" applyFont="1" applyFill="1" applyBorder="1" applyAlignment="1">
      <alignment horizontal="center" vertical="center" wrapText="1"/>
    </xf>
    <xf numFmtId="168" fontId="14" fillId="8" borderId="4" xfId="6" applyNumberFormat="1" applyFont="1" applyFill="1" applyBorder="1" applyAlignment="1">
      <alignment horizontal="center" vertical="center" wrapText="1"/>
    </xf>
    <xf numFmtId="168" fontId="14" fillId="8" borderId="12" xfId="6" applyNumberFormat="1" applyFont="1" applyFill="1" applyBorder="1" applyAlignment="1">
      <alignment horizontal="center" vertical="center" wrapText="1"/>
    </xf>
    <xf numFmtId="168" fontId="14" fillId="8" borderId="5" xfId="6" applyNumberFormat="1" applyFont="1" applyFill="1" applyBorder="1" applyAlignment="1">
      <alignment horizontal="center" vertical="center" wrapText="1"/>
    </xf>
    <xf numFmtId="168" fontId="14" fillId="8" borderId="6" xfId="6" applyNumberFormat="1" applyFont="1" applyFill="1" applyBorder="1" applyAlignment="1">
      <alignment horizontal="center" vertical="center" wrapText="1"/>
    </xf>
    <xf numFmtId="168" fontId="14" fillId="8" borderId="7" xfId="6" applyNumberFormat="1" applyFont="1" applyFill="1" applyBorder="1" applyAlignment="1">
      <alignment horizontal="center" vertical="center" wrapText="1"/>
    </xf>
    <xf numFmtId="4" fontId="22" fillId="3" borderId="24" xfId="7" applyNumberFormat="1" applyFont="1" applyFill="1" applyBorder="1" applyAlignment="1">
      <alignment horizontal="center" vertical="center"/>
    </xf>
    <xf numFmtId="4" fontId="22" fillId="3" borderId="25" xfId="7" applyNumberFormat="1" applyFont="1" applyFill="1" applyBorder="1" applyAlignment="1">
      <alignment horizontal="center" vertical="center"/>
    </xf>
    <xf numFmtId="4" fontId="22" fillId="3" borderId="26" xfId="7" applyNumberFormat="1" applyFont="1" applyFill="1" applyBorder="1" applyAlignment="1">
      <alignment horizontal="center" vertical="center"/>
    </xf>
    <xf numFmtId="4" fontId="22" fillId="3" borderId="27" xfId="7" applyNumberFormat="1" applyFont="1" applyFill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0" fillId="15" borderId="31" xfId="16" applyFont="1" applyFill="1" applyBorder="1" applyAlignment="1">
      <alignment horizontal="center" vertical="center" wrapText="1"/>
    </xf>
    <xf numFmtId="0" fontId="40" fillId="15" borderId="32" xfId="16" applyFont="1" applyFill="1" applyBorder="1" applyAlignment="1">
      <alignment horizontal="center" vertical="center" wrapText="1"/>
    </xf>
    <xf numFmtId="0" fontId="40" fillId="15" borderId="13" xfId="16" applyFont="1" applyFill="1" applyBorder="1" applyAlignment="1">
      <alignment horizontal="center" vertical="center" wrapText="1"/>
    </xf>
    <xf numFmtId="0" fontId="40" fillId="15" borderId="33" xfId="16" applyFont="1" applyFill="1" applyBorder="1" applyAlignment="1">
      <alignment horizontal="center" vertical="center" wrapText="1"/>
    </xf>
    <xf numFmtId="0" fontId="40" fillId="15" borderId="37" xfId="16" applyFont="1" applyFill="1" applyBorder="1" applyAlignment="1">
      <alignment horizontal="center" vertical="center" wrapText="1"/>
    </xf>
    <xf numFmtId="0" fontId="40" fillId="15" borderId="38" xfId="16" applyFont="1" applyFill="1" applyBorder="1" applyAlignment="1">
      <alignment horizontal="center" vertical="center" wrapText="1"/>
    </xf>
    <xf numFmtId="0" fontId="1" fillId="7" borderId="0" xfId="18" applyFill="1" applyAlignment="1">
      <alignment horizontal="left" vertical="top" wrapText="1"/>
    </xf>
    <xf numFmtId="0" fontId="3" fillId="7" borderId="0" xfId="16" applyFont="1" applyFill="1" applyAlignment="1">
      <alignment horizontal="center"/>
    </xf>
    <xf numFmtId="0" fontId="2" fillId="15" borderId="13" xfId="16" applyFont="1" applyFill="1" applyBorder="1" applyAlignment="1">
      <alignment horizontal="center" vertical="top"/>
    </xf>
    <xf numFmtId="0" fontId="2" fillId="15" borderId="33" xfId="16" applyFont="1" applyFill="1" applyBorder="1" applyAlignment="1">
      <alignment horizontal="center" vertical="top"/>
    </xf>
    <xf numFmtId="0" fontId="3" fillId="0" borderId="30" xfId="16" applyFont="1" applyBorder="1" applyAlignment="1">
      <alignment horizontal="center" vertical="center"/>
    </xf>
    <xf numFmtId="0" fontId="2" fillId="15" borderId="13" xfId="16" applyFont="1" applyFill="1" applyBorder="1" applyAlignment="1">
      <alignment horizontal="center"/>
    </xf>
    <xf numFmtId="0" fontId="2" fillId="15" borderId="33" xfId="16" applyFont="1" applyFill="1" applyBorder="1" applyAlignment="1">
      <alignment horizontal="center"/>
    </xf>
    <xf numFmtId="14" fontId="30" fillId="0" borderId="2" xfId="0" applyNumberFormat="1" applyFont="1" applyFill="1" applyBorder="1" applyAlignment="1">
      <alignment horizontal="left" vertical="center"/>
    </xf>
    <xf numFmtId="0" fontId="30" fillId="0" borderId="2" xfId="0" applyFont="1" applyFill="1" applyBorder="1" applyAlignment="1">
      <alignment horizontal="left" vertical="center"/>
    </xf>
    <xf numFmtId="0" fontId="30" fillId="0" borderId="2" xfId="0" applyFont="1" applyFill="1" applyBorder="1" applyAlignment="1">
      <alignment horizontal="right" vertical="center"/>
    </xf>
    <xf numFmtId="0" fontId="0" fillId="0" borderId="0" xfId="0" applyFill="1"/>
    <xf numFmtId="43" fontId="20" fillId="0" borderId="1" xfId="11" applyFont="1" applyFill="1" applyBorder="1" applyAlignment="1"/>
    <xf numFmtId="43" fontId="20" fillId="0" borderId="1" xfId="11" applyFont="1" applyFill="1" applyBorder="1" applyAlignment="1">
      <alignment horizontal="center" vertical="center"/>
    </xf>
    <xf numFmtId="0" fontId="10" fillId="0" borderId="1" xfId="7" applyFont="1" applyBorder="1" applyAlignment="1">
      <alignment horizontal="center" vertical="center"/>
    </xf>
    <xf numFmtId="4" fontId="20" fillId="0" borderId="1" xfId="7" applyNumberFormat="1" applyFont="1" applyBorder="1" applyAlignment="1">
      <alignment horizontal="center" vertical="center"/>
    </xf>
    <xf numFmtId="4" fontId="24" fillId="3" borderId="27" xfId="7" applyNumberFormat="1" applyFont="1" applyFill="1" applyBorder="1" applyAlignment="1">
      <alignment horizontal="center" wrapText="1"/>
    </xf>
    <xf numFmtId="4" fontId="20" fillId="0" borderId="1" xfId="11" applyNumberFormat="1" applyFont="1" applyFill="1" applyBorder="1" applyAlignment="1"/>
    <xf numFmtId="8" fontId="20" fillId="0" borderId="1" xfId="11" applyNumberFormat="1" applyFont="1" applyFill="1" applyBorder="1" applyAlignment="1">
      <alignment horizontal="center" vertical="center"/>
    </xf>
    <xf numFmtId="44" fontId="25" fillId="0" borderId="1" xfId="7" applyNumberFormat="1" applyFont="1" applyBorder="1" applyAlignment="1">
      <alignment horizontal="center" vertical="center"/>
    </xf>
    <xf numFmtId="3" fontId="20" fillId="0" borderId="1" xfId="9" applyNumberFormat="1" applyFont="1" applyBorder="1" applyAlignment="1">
      <alignment horizontal="center" vertical="center"/>
    </xf>
    <xf numFmtId="14" fontId="20" fillId="0" borderId="1" xfId="9" applyNumberFormat="1" applyFont="1" applyBorder="1" applyAlignment="1">
      <alignment horizontal="center" vertical="center"/>
    </xf>
  </cellXfs>
  <cellStyles count="20">
    <cellStyle name="Bom" xfId="19" builtinId="26"/>
    <cellStyle name="Moeda" xfId="2" builtinId="4"/>
    <cellStyle name="Moeda 2 2" xfId="8" xr:uid="{8A2C8B1C-7ADE-407B-97C3-8AA38DB308F2}"/>
    <cellStyle name="Normal" xfId="0" builtinId="0"/>
    <cellStyle name="Normal 13" xfId="14" xr:uid="{8BE42343-5A0A-4C47-BF3B-CCE82907E903}"/>
    <cellStyle name="Normal 2" xfId="5" xr:uid="{507982DA-4F00-434F-A9B6-AB68B32AAD41}"/>
    <cellStyle name="Normal 2 2" xfId="9" xr:uid="{1E0905BA-27EF-4772-997C-E535ACAABD18}"/>
    <cellStyle name="Normal 2 2 2" xfId="15" xr:uid="{0DF5DC89-A447-4939-838C-D33C6B914AEA}"/>
    <cellStyle name="Normal 2 3" xfId="16" xr:uid="{46B9E0B6-3BCC-4ED2-9144-2DCD1E4F8EE3}"/>
    <cellStyle name="Normal 2 5" xfId="18" xr:uid="{6E050A8B-97D1-4ACD-96AB-2FDE5E5A9654}"/>
    <cellStyle name="Normal 3" xfId="6" xr:uid="{A76E607F-750F-4462-9044-2A0DC48852C9}"/>
    <cellStyle name="Normal 3 2" xfId="7" xr:uid="{1A28841E-2884-4B8C-A926-A6930468B0EC}"/>
    <cellStyle name="Normal 3 2 2" xfId="4" xr:uid="{3282636D-52C1-4E0B-9B2C-00928CE482D1}"/>
    <cellStyle name="Normal 4" xfId="13" xr:uid="{C55C8FAC-D463-44BA-BE41-75D88F90E0AD}"/>
    <cellStyle name="Normal 6" xfId="12" xr:uid="{BAEB2054-75C0-468A-8D45-F88E578AC3C4}"/>
    <cellStyle name="Porcentagem" xfId="3" builtinId="5"/>
    <cellStyle name="Porcentagem 2 2" xfId="10" xr:uid="{3FDDE625-49F4-498C-AC11-107A5CFF14E9}"/>
    <cellStyle name="Vírgula" xfId="1" builtinId="3"/>
    <cellStyle name="Vírgula 2" xfId="17" xr:uid="{9F365914-90DE-46EF-BAC0-FE70C8F94184}"/>
    <cellStyle name="Vírgula 4" xfId="11" xr:uid="{0CAE2A99-46F9-4F06-99BC-A12E8377A965}"/>
  </cellStyles>
  <dxfs count="19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###,###,##0.00000000%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###,###,##0.00000000%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26" Type="http://schemas.openxmlformats.org/officeDocument/2006/relationships/image" Target="../media/image29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5" Type="http://schemas.openxmlformats.org/officeDocument/2006/relationships/image" Target="../media/image28.png"/><Relationship Id="rId2" Type="http://schemas.openxmlformats.org/officeDocument/2006/relationships/image" Target="../media/image1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5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24" Type="http://schemas.openxmlformats.org/officeDocument/2006/relationships/image" Target="../media/image27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23" Type="http://schemas.openxmlformats.org/officeDocument/2006/relationships/image" Target="../media/image26.png"/><Relationship Id="rId28" Type="http://schemas.openxmlformats.org/officeDocument/2006/relationships/image" Target="../media/image31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Relationship Id="rId27" Type="http://schemas.openxmlformats.org/officeDocument/2006/relationships/image" Target="../media/image30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C08FAC2E-5CC9-410C-8CAD-F617FFED325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627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E06A4C-B128-4340-A743-814D499BB59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131445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F67B48-687B-4D64-9E99-F5960671BA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3BC9CF0D-9B2B-498F-9F96-036B777A0B1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8175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28575</xdr:colOff>
      <xdr:row>4</xdr:row>
      <xdr:rowOff>66675</xdr:rowOff>
    </xdr:from>
    <xdr:to>
      <xdr:col>10</xdr:col>
      <xdr:colOff>549478</xdr:colOff>
      <xdr:row>48</xdr:row>
      <xdr:rowOff>130659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DEE8B1C-3BAC-D54D-BE91-3B8ABD303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1152525"/>
          <a:ext cx="5997778" cy="8017359"/>
        </a:xfrm>
        <a:prstGeom prst="rect">
          <a:avLst/>
        </a:prstGeom>
      </xdr:spPr>
    </xdr:pic>
    <xdr:clientData/>
  </xdr:twoCellAnchor>
  <xdr:twoCellAnchor editAs="oneCell">
    <xdr:from>
      <xdr:col>0</xdr:col>
      <xdr:colOff>173355</xdr:colOff>
      <xdr:row>48</xdr:row>
      <xdr:rowOff>177165</xdr:rowOff>
    </xdr:from>
    <xdr:to>
      <xdr:col>10</xdr:col>
      <xdr:colOff>341841</xdr:colOff>
      <xdr:row>60</xdr:row>
      <xdr:rowOff>17427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3A36F94-640A-1881-DB59-7B191911D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3355" y="9225915"/>
          <a:ext cx="6054936" cy="20233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379095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13697CD-993B-4409-852C-F168A65BE7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952500</xdr:colOff>
      <xdr:row>3</xdr:row>
      <xdr:rowOff>95250</xdr:rowOff>
    </xdr:from>
    <xdr:to>
      <xdr:col>14</xdr:col>
      <xdr:colOff>608473</xdr:colOff>
      <xdr:row>28</xdr:row>
      <xdr:rowOff>57775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BABBC8B-63FF-8694-C408-5E137D1EA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86500" y="1000125"/>
          <a:ext cx="5570998" cy="44735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0</xdr:colOff>
      <xdr:row>5</xdr:row>
      <xdr:rowOff>150495</xdr:rowOff>
    </xdr:from>
    <xdr:to>
      <xdr:col>49</xdr:col>
      <xdr:colOff>571867</xdr:colOff>
      <xdr:row>10</xdr:row>
      <xdr:rowOff>57219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BA49B891-E27C-BC81-0D15-884175D73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89600" y="331470"/>
          <a:ext cx="4229467" cy="80397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114300</xdr:rowOff>
    </xdr:from>
    <xdr:to>
      <xdr:col>2</xdr:col>
      <xdr:colOff>266700</xdr:colOff>
      <xdr:row>1</xdr:row>
      <xdr:rowOff>226483</xdr:rowOff>
    </xdr:to>
    <xdr:pic>
      <xdr:nvPicPr>
        <xdr:cNvPr id="26" name="Image 1">
          <a:extLst>
            <a:ext uri="{FF2B5EF4-FFF2-40B4-BE49-F238E27FC236}">
              <a16:creationId xmlns:a16="http://schemas.microsoft.com/office/drawing/2014/main" id="{2B184D40-7CDD-46E5-9262-BF31A507D00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47700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476250</xdr:colOff>
      <xdr:row>5</xdr:row>
      <xdr:rowOff>36195</xdr:rowOff>
    </xdr:from>
    <xdr:to>
      <xdr:col>25</xdr:col>
      <xdr:colOff>476250</xdr:colOff>
      <xdr:row>19</xdr:row>
      <xdr:rowOff>20154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2555D0F-2AEA-7888-CD5F-A8D2CE15B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9500" y="1303020"/>
          <a:ext cx="4953000" cy="2517609"/>
        </a:xfrm>
        <a:prstGeom prst="rect">
          <a:avLst/>
        </a:prstGeom>
      </xdr:spPr>
    </xdr:pic>
    <xdr:clientData/>
  </xdr:twoCellAnchor>
  <xdr:twoCellAnchor editAs="oneCell">
    <xdr:from>
      <xdr:col>61</xdr:col>
      <xdr:colOff>0</xdr:colOff>
      <xdr:row>5</xdr:row>
      <xdr:rowOff>81915</xdr:rowOff>
    </xdr:from>
    <xdr:to>
      <xdr:col>68</xdr:col>
      <xdr:colOff>549057</xdr:colOff>
      <xdr:row>24</xdr:row>
      <xdr:rowOff>167945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8ADB28E3-E8AB-0904-09F3-FFDB01857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216050" y="1348740"/>
          <a:ext cx="4816257" cy="3524555"/>
        </a:xfrm>
        <a:prstGeom prst="rect">
          <a:avLst/>
        </a:prstGeom>
      </xdr:spPr>
    </xdr:pic>
    <xdr:clientData/>
  </xdr:twoCellAnchor>
  <xdr:twoCellAnchor editAs="oneCell">
    <xdr:from>
      <xdr:col>61</xdr:col>
      <xdr:colOff>64770</xdr:colOff>
      <xdr:row>25</xdr:row>
      <xdr:rowOff>38099</xdr:rowOff>
    </xdr:from>
    <xdr:to>
      <xdr:col>69</xdr:col>
      <xdr:colOff>19050</xdr:colOff>
      <xdr:row>59</xdr:row>
      <xdr:rowOff>130809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FF824850-9EC2-B657-7815-037B78913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280820" y="4924424"/>
          <a:ext cx="4831080" cy="6240145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352426</xdr:colOff>
      <xdr:row>5</xdr:row>
      <xdr:rowOff>9525</xdr:rowOff>
    </xdr:from>
    <xdr:to>
      <xdr:col>7</xdr:col>
      <xdr:colOff>436246</xdr:colOff>
      <xdr:row>20</xdr:row>
      <xdr:rowOff>171790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28FFB5DB-DD74-A79D-9907-6078C2FE3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2426" y="1276350"/>
          <a:ext cx="4152900" cy="2876890"/>
        </a:xfrm>
        <a:prstGeom prst="rect">
          <a:avLst/>
        </a:prstGeom>
      </xdr:spPr>
    </xdr:pic>
    <xdr:clientData/>
  </xdr:twoCellAnchor>
  <xdr:twoCellAnchor editAs="oneCell">
    <xdr:from>
      <xdr:col>70</xdr:col>
      <xdr:colOff>0</xdr:colOff>
      <xdr:row>5</xdr:row>
      <xdr:rowOff>81916</xdr:rowOff>
    </xdr:from>
    <xdr:to>
      <xdr:col>77</xdr:col>
      <xdr:colOff>57150</xdr:colOff>
      <xdr:row>25</xdr:row>
      <xdr:rowOff>174310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3B1E6E97-012B-557C-DBB9-11FD4D1B5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702450" y="1348741"/>
          <a:ext cx="4324350" cy="3717609"/>
        </a:xfrm>
        <a:prstGeom prst="rect">
          <a:avLst/>
        </a:prstGeom>
      </xdr:spPr>
    </xdr:pic>
    <xdr:clientData/>
  </xdr:twoCellAnchor>
  <xdr:twoCellAnchor editAs="oneCell">
    <xdr:from>
      <xdr:col>70</xdr:col>
      <xdr:colOff>171450</xdr:colOff>
      <xdr:row>26</xdr:row>
      <xdr:rowOff>0</xdr:rowOff>
    </xdr:from>
    <xdr:to>
      <xdr:col>77</xdr:col>
      <xdr:colOff>76200</xdr:colOff>
      <xdr:row>36</xdr:row>
      <xdr:rowOff>95809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EB8DDD3A-C19E-FCA9-7F5E-B513B22C3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873900" y="5067300"/>
          <a:ext cx="4171950" cy="1897939"/>
        </a:xfrm>
        <a:prstGeom prst="rect">
          <a:avLst/>
        </a:prstGeom>
      </xdr:spPr>
    </xdr:pic>
    <xdr:clientData/>
  </xdr:twoCellAnchor>
  <xdr:twoCellAnchor editAs="oneCell">
    <xdr:from>
      <xdr:col>52</xdr:col>
      <xdr:colOff>1</xdr:colOff>
      <xdr:row>5</xdr:row>
      <xdr:rowOff>158115</xdr:rowOff>
    </xdr:from>
    <xdr:to>
      <xdr:col>60</xdr:col>
      <xdr:colOff>19051</xdr:colOff>
      <xdr:row>12</xdr:row>
      <xdr:rowOff>113031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E4DC0D8-10EF-FE10-B575-8D4226DFB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729651" y="1424940"/>
          <a:ext cx="4895850" cy="1221741"/>
        </a:xfrm>
        <a:prstGeom prst="rect">
          <a:avLst/>
        </a:prstGeom>
      </xdr:spPr>
    </xdr:pic>
    <xdr:clientData/>
  </xdr:twoCellAnchor>
  <xdr:twoCellAnchor editAs="oneCell">
    <xdr:from>
      <xdr:col>52</xdr:col>
      <xdr:colOff>291465</xdr:colOff>
      <xdr:row>12</xdr:row>
      <xdr:rowOff>95250</xdr:rowOff>
    </xdr:from>
    <xdr:to>
      <xdr:col>60</xdr:col>
      <xdr:colOff>94254</xdr:colOff>
      <xdr:row>44</xdr:row>
      <xdr:rowOff>0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280FB796-C56D-689A-67BF-E9EA3B8A0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021115" y="2628900"/>
          <a:ext cx="4679589" cy="5695950"/>
        </a:xfrm>
        <a:prstGeom prst="rect">
          <a:avLst/>
        </a:prstGeom>
      </xdr:spPr>
    </xdr:pic>
    <xdr:clientData/>
  </xdr:twoCellAnchor>
  <xdr:twoCellAnchor editAs="oneCell">
    <xdr:from>
      <xdr:col>26</xdr:col>
      <xdr:colOff>609562</xdr:colOff>
      <xdr:row>19</xdr:row>
      <xdr:rowOff>135255</xdr:rowOff>
    </xdr:from>
    <xdr:to>
      <xdr:col>32</xdr:col>
      <xdr:colOff>437990</xdr:colOff>
      <xdr:row>49</xdr:row>
      <xdr:rowOff>131445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B8B56D96-D7ED-F81C-BB5E-7107A6824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859212" y="3935730"/>
          <a:ext cx="4537588" cy="543687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5</xdr:row>
      <xdr:rowOff>47625</xdr:rowOff>
    </xdr:from>
    <xdr:to>
      <xdr:col>32</xdr:col>
      <xdr:colOff>398145</xdr:colOff>
      <xdr:row>19</xdr:row>
      <xdr:rowOff>174981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D731EA40-1DF6-C6D8-306B-8945835C1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859250" y="1314450"/>
          <a:ext cx="4495800" cy="2661006"/>
        </a:xfrm>
        <a:prstGeom prst="rect">
          <a:avLst/>
        </a:prstGeom>
      </xdr:spPr>
    </xdr:pic>
    <xdr:clientData/>
  </xdr:twoCellAnchor>
  <xdr:twoCellAnchor editAs="oneCell">
    <xdr:from>
      <xdr:col>26</xdr:col>
      <xdr:colOff>529591</xdr:colOff>
      <xdr:row>50</xdr:row>
      <xdr:rowOff>72391</xdr:rowOff>
    </xdr:from>
    <xdr:to>
      <xdr:col>32</xdr:col>
      <xdr:colOff>516255</xdr:colOff>
      <xdr:row>78</xdr:row>
      <xdr:rowOff>98125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3BB6DFF5-9859-C175-D174-3C0D1B559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855441" y="9483091"/>
          <a:ext cx="4705349" cy="5089224"/>
        </a:xfrm>
        <a:prstGeom prst="rect">
          <a:avLst/>
        </a:prstGeom>
      </xdr:spPr>
    </xdr:pic>
    <xdr:clientData/>
  </xdr:twoCellAnchor>
  <xdr:twoCellAnchor editAs="oneCell">
    <xdr:from>
      <xdr:col>0</xdr:col>
      <xdr:colOff>320040</xdr:colOff>
      <xdr:row>21</xdr:row>
      <xdr:rowOff>76200</xdr:rowOff>
    </xdr:from>
    <xdr:to>
      <xdr:col>7</xdr:col>
      <xdr:colOff>438150</xdr:colOff>
      <xdr:row>29</xdr:row>
      <xdr:rowOff>94161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48F4DABC-1599-B715-C4DB-0E741FEAE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0040" y="4238625"/>
          <a:ext cx="4166235" cy="1469571"/>
        </a:xfrm>
        <a:prstGeom prst="rect">
          <a:avLst/>
        </a:prstGeom>
      </xdr:spPr>
    </xdr:pic>
    <xdr:clientData/>
  </xdr:twoCellAnchor>
  <xdr:twoCellAnchor editAs="oneCell">
    <xdr:from>
      <xdr:col>43</xdr:col>
      <xdr:colOff>0</xdr:colOff>
      <xdr:row>6</xdr:row>
      <xdr:rowOff>1</xdr:rowOff>
    </xdr:from>
    <xdr:to>
      <xdr:col>50</xdr:col>
      <xdr:colOff>287655</xdr:colOff>
      <xdr:row>9</xdr:row>
      <xdr:rowOff>93394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261B99FC-B2FD-5086-E6DA-10573523A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2367200" y="1447801"/>
          <a:ext cx="4562475" cy="640128"/>
        </a:xfrm>
        <a:prstGeom prst="rect">
          <a:avLst/>
        </a:prstGeom>
      </xdr:spPr>
    </xdr:pic>
    <xdr:clientData/>
  </xdr:twoCellAnchor>
  <xdr:twoCellAnchor editAs="oneCell">
    <xdr:from>
      <xdr:col>43</xdr:col>
      <xdr:colOff>1</xdr:colOff>
      <xdr:row>9</xdr:row>
      <xdr:rowOff>87630</xdr:rowOff>
    </xdr:from>
    <xdr:to>
      <xdr:col>50</xdr:col>
      <xdr:colOff>365515</xdr:colOff>
      <xdr:row>40</xdr:row>
      <xdr:rowOff>129540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001F881C-BA1E-4C49-0153-B08AF386D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2367201" y="2078355"/>
          <a:ext cx="4644144" cy="565594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</xdr:row>
      <xdr:rowOff>87631</xdr:rowOff>
    </xdr:from>
    <xdr:to>
      <xdr:col>16</xdr:col>
      <xdr:colOff>148590</xdr:colOff>
      <xdr:row>11</xdr:row>
      <xdr:rowOff>18721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C6087851-1069-9CAC-67B4-979221952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836920" y="1354456"/>
          <a:ext cx="4421505" cy="1013130"/>
        </a:xfrm>
        <a:prstGeom prst="rect">
          <a:avLst/>
        </a:prstGeom>
      </xdr:spPr>
    </xdr:pic>
    <xdr:clientData/>
  </xdr:twoCellAnchor>
  <xdr:twoCellAnchor editAs="oneCell">
    <xdr:from>
      <xdr:col>34</xdr:col>
      <xdr:colOff>571500</xdr:colOff>
      <xdr:row>5</xdr:row>
      <xdr:rowOff>167640</xdr:rowOff>
    </xdr:from>
    <xdr:to>
      <xdr:col>41</xdr:col>
      <xdr:colOff>533400</xdr:colOff>
      <xdr:row>11</xdr:row>
      <xdr:rowOff>38095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8C7F91DF-6DE4-CCC7-5C9E-915EACD4B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2821900" y="1434465"/>
          <a:ext cx="4229100" cy="956305"/>
        </a:xfrm>
        <a:prstGeom prst="rect">
          <a:avLst/>
        </a:prstGeom>
      </xdr:spPr>
    </xdr:pic>
    <xdr:clientData/>
  </xdr:twoCellAnchor>
  <xdr:twoCellAnchor editAs="oneCell">
    <xdr:from>
      <xdr:col>99</xdr:col>
      <xdr:colOff>0</xdr:colOff>
      <xdr:row>3</xdr:row>
      <xdr:rowOff>133350</xdr:rowOff>
    </xdr:from>
    <xdr:to>
      <xdr:col>108</xdr:col>
      <xdr:colOff>286556</xdr:colOff>
      <xdr:row>32</xdr:row>
      <xdr:rowOff>17863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E7E9732D-1300-4D2E-D761-E6B00ADDD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8901350" y="1038225"/>
          <a:ext cx="5769146" cy="5144218"/>
        </a:xfrm>
        <a:prstGeom prst="rect">
          <a:avLst/>
        </a:prstGeom>
      </xdr:spPr>
    </xdr:pic>
    <xdr:clientData/>
  </xdr:twoCellAnchor>
  <xdr:twoCellAnchor editAs="oneCell">
    <xdr:from>
      <xdr:col>99</xdr:col>
      <xdr:colOff>0</xdr:colOff>
      <xdr:row>33</xdr:row>
      <xdr:rowOff>57150</xdr:rowOff>
    </xdr:from>
    <xdr:to>
      <xdr:col>108</xdr:col>
      <xdr:colOff>360863</xdr:colOff>
      <xdr:row>51</xdr:row>
      <xdr:rowOff>97616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995005E2-B2C1-24F2-312B-5AD57B57F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8796575" y="6391275"/>
          <a:ext cx="5856788" cy="3307541"/>
        </a:xfrm>
        <a:prstGeom prst="rect">
          <a:avLst/>
        </a:prstGeom>
      </xdr:spPr>
    </xdr:pic>
    <xdr:clientData/>
  </xdr:twoCellAnchor>
  <xdr:twoCellAnchor editAs="oneCell">
    <xdr:from>
      <xdr:col>109</xdr:col>
      <xdr:colOff>0</xdr:colOff>
      <xdr:row>4</xdr:row>
      <xdr:rowOff>0</xdr:rowOff>
    </xdr:from>
    <xdr:to>
      <xdr:col>122</xdr:col>
      <xdr:colOff>286896</xdr:colOff>
      <xdr:row>30</xdr:row>
      <xdr:rowOff>57815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C59223F-6CF9-B5AF-BDEE-05CFEC1D1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5168800" y="1085850"/>
          <a:ext cx="8211696" cy="4763165"/>
        </a:xfrm>
        <a:prstGeom prst="rect">
          <a:avLst/>
        </a:prstGeom>
      </xdr:spPr>
    </xdr:pic>
    <xdr:clientData/>
  </xdr:twoCellAnchor>
  <xdr:twoCellAnchor editAs="oneCell">
    <xdr:from>
      <xdr:col>109</xdr:col>
      <xdr:colOff>0</xdr:colOff>
      <xdr:row>32</xdr:row>
      <xdr:rowOff>0</xdr:rowOff>
    </xdr:from>
    <xdr:to>
      <xdr:col>122</xdr:col>
      <xdr:colOff>94466</xdr:colOff>
      <xdr:row>60</xdr:row>
      <xdr:rowOff>132172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54B8B208-87F3-16D0-C5EC-44F85C946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5168800" y="6153150"/>
          <a:ext cx="8030696" cy="5210902"/>
        </a:xfrm>
        <a:prstGeom prst="rect">
          <a:avLst/>
        </a:prstGeom>
      </xdr:spPr>
    </xdr:pic>
    <xdr:clientData/>
  </xdr:twoCellAnchor>
  <xdr:twoCellAnchor editAs="oneCell">
    <xdr:from>
      <xdr:col>109</xdr:col>
      <xdr:colOff>0</xdr:colOff>
      <xdr:row>62</xdr:row>
      <xdr:rowOff>0</xdr:rowOff>
    </xdr:from>
    <xdr:to>
      <xdr:col>122</xdr:col>
      <xdr:colOff>94466</xdr:colOff>
      <xdr:row>70</xdr:row>
      <xdr:rowOff>57360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B0A679B1-0B71-2FC2-D3E6-9CE1A0AA3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5168800" y="11582400"/>
          <a:ext cx="8030696" cy="1505160"/>
        </a:xfrm>
        <a:prstGeom prst="rect">
          <a:avLst/>
        </a:prstGeom>
      </xdr:spPr>
    </xdr:pic>
    <xdr:clientData/>
  </xdr:twoCellAnchor>
  <xdr:twoCellAnchor editAs="oneCell">
    <xdr:from>
      <xdr:col>78</xdr:col>
      <xdr:colOff>19050</xdr:colOff>
      <xdr:row>5</xdr:row>
      <xdr:rowOff>66675</xdr:rowOff>
    </xdr:from>
    <xdr:to>
      <xdr:col>87</xdr:col>
      <xdr:colOff>19816</xdr:colOff>
      <xdr:row>9</xdr:row>
      <xdr:rowOff>169661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AB70DF49-E1E2-03AA-5F6E-8A27D5D38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8482250" y="1333500"/>
          <a:ext cx="5487166" cy="826886"/>
        </a:xfrm>
        <a:prstGeom prst="rect">
          <a:avLst/>
        </a:prstGeom>
      </xdr:spPr>
    </xdr:pic>
    <xdr:clientData/>
  </xdr:twoCellAnchor>
  <xdr:twoCellAnchor editAs="oneCell">
    <xdr:from>
      <xdr:col>77</xdr:col>
      <xdr:colOff>552450</xdr:colOff>
      <xdr:row>10</xdr:row>
      <xdr:rowOff>9525</xdr:rowOff>
    </xdr:from>
    <xdr:to>
      <xdr:col>86</xdr:col>
      <xdr:colOff>572268</xdr:colOff>
      <xdr:row>33</xdr:row>
      <xdr:rowOff>93939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2960E4AD-6280-A2C1-A818-966FCF076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8406050" y="2181225"/>
          <a:ext cx="5506218" cy="4254459"/>
        </a:xfrm>
        <a:prstGeom prst="rect">
          <a:avLst/>
        </a:prstGeom>
      </xdr:spPr>
    </xdr:pic>
    <xdr:clientData/>
  </xdr:twoCellAnchor>
  <xdr:twoCellAnchor editAs="oneCell">
    <xdr:from>
      <xdr:col>78</xdr:col>
      <xdr:colOff>171450</xdr:colOff>
      <xdr:row>35</xdr:row>
      <xdr:rowOff>24765</xdr:rowOff>
    </xdr:from>
    <xdr:to>
      <xdr:col>87</xdr:col>
      <xdr:colOff>129540</xdr:colOff>
      <xdr:row>52</xdr:row>
      <xdr:rowOff>40825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C7C58969-7CBF-D876-71A7-68680646F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8634650" y="6720840"/>
          <a:ext cx="5444490" cy="3092635"/>
        </a:xfrm>
        <a:prstGeom prst="rect">
          <a:avLst/>
        </a:prstGeom>
      </xdr:spPr>
    </xdr:pic>
    <xdr:clientData/>
  </xdr:twoCellAnchor>
  <xdr:twoCellAnchor editAs="oneCell">
    <xdr:from>
      <xdr:col>88</xdr:col>
      <xdr:colOff>0</xdr:colOff>
      <xdr:row>5</xdr:row>
      <xdr:rowOff>57150</xdr:rowOff>
    </xdr:from>
    <xdr:to>
      <xdr:col>97</xdr:col>
      <xdr:colOff>186690</xdr:colOff>
      <xdr:row>24</xdr:row>
      <xdr:rowOff>160398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E254DBFB-5B9F-FF9E-814C-0BB389036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4559200" y="1323975"/>
          <a:ext cx="5673090" cy="3541773"/>
        </a:xfrm>
        <a:prstGeom prst="rect">
          <a:avLst/>
        </a:prstGeom>
      </xdr:spPr>
    </xdr:pic>
    <xdr:clientData/>
  </xdr:twoCellAnchor>
  <xdr:twoCellAnchor editAs="oneCell">
    <xdr:from>
      <xdr:col>8</xdr:col>
      <xdr:colOff>561976</xdr:colOff>
      <xdr:row>19</xdr:row>
      <xdr:rowOff>76201</xdr:rowOff>
    </xdr:from>
    <xdr:to>
      <xdr:col>16</xdr:col>
      <xdr:colOff>257176</xdr:colOff>
      <xdr:row>29</xdr:row>
      <xdr:rowOff>17466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E43ADF63-02E6-EAD2-FA16-A03F2C6B5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229226" y="3876676"/>
          <a:ext cx="4572000" cy="17510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DF1C0A3-1825-4494-BD88-4288AD840CE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A7CB8FF5-6E38-455C-8A2E-C69725F2988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23283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26CF6D-8A94-4006-84FF-DBFB332D67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23283</xdr:colOff>
      <xdr:row>3</xdr:row>
      <xdr:rowOff>133350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2DF3A2EF-B77A-467A-9B7D-920DB44B771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815506</xdr:colOff>
      <xdr:row>1</xdr:row>
      <xdr:rowOff>307760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23410A-505D-460F-A47B-D8B70E8AA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57979"/>
          <a:ext cx="711642" cy="478381"/>
        </a:xfrm>
        <a:prstGeom prst="rect">
          <a:avLst/>
        </a:prstGeom>
      </xdr:spPr>
    </xdr:pic>
    <xdr:clientData/>
  </xdr:twoCellAnchor>
  <xdr:oneCellAnchor>
    <xdr:from>
      <xdr:col>0</xdr:col>
      <xdr:colOff>105769</xdr:colOff>
      <xdr:row>57</xdr:row>
      <xdr:rowOff>54169</xdr:rowOff>
    </xdr:from>
    <xdr:ext cx="713547" cy="482191"/>
    <xdr:pic>
      <xdr:nvPicPr>
        <xdr:cNvPr id="3" name="Imagem 2">
          <a:extLst>
            <a:ext uri="{FF2B5EF4-FFF2-40B4-BE49-F238E27FC236}">
              <a16:creationId xmlns:a16="http://schemas.microsoft.com/office/drawing/2014/main" id="{1A51141E-D7CE-4E47-B742-BC0A36534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10935529"/>
          <a:ext cx="713547" cy="48219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3.%20CRI/3&#186;%20CRI%20-%20Greenbay/11.%20Fechamento/CRI%203E%20(GreenBay).xlsm" TargetMode="External"/><Relationship Id="rId2" Type="http://schemas.openxmlformats.org/officeDocument/2006/relationships/externalLinkPath" Target="file:///G:\.shortcut-targets-by-id\1U5BGC7OTthLsx3ZPDCQDbXLvx6hDEf-u\6.%20Emiss&#245;es\3.%20CRI\3&#186;%20CRI%20-%20Greenbay\11.%20Fechamento\CRI%203E%20(GreenBay).xlsm" TargetMode="External"/><Relationship Id="rId1" Type="http://schemas.openxmlformats.org/officeDocument/2006/relationships/externalLinkPath" Target="/.shortcut-targets-by-id/1U5BGC7OTthLsx3ZPDCQDbXLvx6hDEf-u/6.%20Emiss&#245;es/3.%20CRI/3&#186;%20CRI%20-%20Greenbay/11.%20Fechamento/CRI%203E%20(GreenBay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PMT Ativo"/>
      <sheetName val="Despesas"/>
      <sheetName val="Razão de Garantia"/>
      <sheetName val="Fundo de Despesas"/>
      <sheetName val="Obrigações"/>
      <sheetName val="Cascata"/>
      <sheetName val="PMT Passivo"/>
      <sheetName val="Relatorio Investidor 2.0"/>
      <sheetName val="ItauP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>
        <row r="4">
          <cell r="C4" t="str">
            <v>Itaú (341)</v>
          </cell>
        </row>
        <row r="5">
          <cell r="C5">
            <v>271</v>
          </cell>
        </row>
        <row r="6">
          <cell r="C6" t="str">
            <v>34336-0</v>
          </cell>
        </row>
        <row r="7">
          <cell r="C7">
            <v>1</v>
          </cell>
        </row>
        <row r="8">
          <cell r="C8" t="str">
            <v>CENTRALIZADORA</v>
          </cell>
        </row>
        <row r="9">
          <cell r="C9" t="str">
            <v>Procurar  afastar a linha em laranja pois a mesma será o ponto final do extrato mensal</v>
          </cell>
        </row>
        <row r="10">
          <cell r="C10" t="str">
            <v>Lançamento</v>
          </cell>
          <cell r="D10" t="str">
            <v>Nome</v>
          </cell>
          <cell r="E10" t="str">
            <v>Documento</v>
          </cell>
          <cell r="F10" t="str">
            <v>Débito (R$)</v>
          </cell>
          <cell r="G10" t="str">
            <v>Saldo (R$)</v>
          </cell>
          <cell r="H10" t="str">
            <v>Classificação</v>
          </cell>
        </row>
        <row r="11">
          <cell r="C11" t="str">
            <v>TED 111.0001.SOU S S</v>
          </cell>
          <cell r="D11" t="str">
            <v>SOU SECURITIZADORA S.A</v>
          </cell>
          <cell r="E11" t="str">
            <v>62.271.128/0001-47</v>
          </cell>
          <cell r="F11">
            <v>4300000</v>
          </cell>
        </row>
        <row r="12">
          <cell r="C12" t="str">
            <v>SISPAG FORNECEDORES</v>
          </cell>
          <cell r="D12" t="str">
            <v/>
          </cell>
          <cell r="E12" t="str">
            <v/>
          </cell>
          <cell r="F12">
            <v>-60776.59</v>
          </cell>
          <cell r="H12" t="str">
            <v>Despesas</v>
          </cell>
        </row>
        <row r="13">
          <cell r="C13" t="str">
            <v>SALDO TOTAL DISPONÍVEL DIA</v>
          </cell>
          <cell r="D13" t="str">
            <v/>
          </cell>
          <cell r="E13" t="str">
            <v/>
          </cell>
          <cell r="G13">
            <v>4239223.41</v>
          </cell>
        </row>
        <row r="14">
          <cell r="C14" t="str">
            <v>APLICACAO COMPROMISSADA</v>
          </cell>
          <cell r="D14" t="str">
            <v/>
          </cell>
          <cell r="E14" t="str">
            <v/>
          </cell>
          <cell r="F14">
            <v>-3999958</v>
          </cell>
        </row>
        <row r="15">
          <cell r="C15" t="str">
            <v>SISPAG FORNECEDORES</v>
          </cell>
          <cell r="D15" t="str">
            <v/>
          </cell>
          <cell r="E15" t="str">
            <v/>
          </cell>
          <cell r="F15">
            <v>-50000</v>
          </cell>
          <cell r="H15" t="str">
            <v>Despesas</v>
          </cell>
        </row>
        <row r="16">
          <cell r="C16" t="str">
            <v>APLICACAO CDB DI</v>
          </cell>
          <cell r="D16" t="str">
            <v/>
          </cell>
          <cell r="E16" t="str">
            <v/>
          </cell>
          <cell r="F16">
            <v>-20000</v>
          </cell>
          <cell r="H16" t="str">
            <v>Fundo de Despesas</v>
          </cell>
        </row>
        <row r="17">
          <cell r="C17" t="str">
            <v>SALDO TOTAL DISPONÍVEL DIA</v>
          </cell>
          <cell r="D17" t="str">
            <v/>
          </cell>
          <cell r="E17" t="str">
            <v/>
          </cell>
          <cell r="G17">
            <v>169265.41</v>
          </cell>
        </row>
        <row r="18">
          <cell r="C18" t="str">
            <v>SALDO EM CONTA CORRENTE</v>
          </cell>
          <cell r="D18" t="str">
            <v/>
          </cell>
          <cell r="E18" t="str">
            <v/>
          </cell>
          <cell r="G18">
            <v>169265.41</v>
          </cell>
        </row>
      </sheetData>
      <sheetData sheetId="9" refreshError="1"/>
      <sheetData sheetId="10" refreshError="1"/>
      <sheetData sheetId="11" refreshError="1"/>
      <sheetData sheetId="12">
        <row r="6">
          <cell r="C6">
            <v>20000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296DA2B-D993-4B4A-B9B0-B1FEA2A05F60}" name="Table14" displayName="Table14" ref="A7:BQ373" headerRowDxfId="189" dataDxfId="188" totalsRowDxfId="187">
  <tableColumns count="69">
    <tableColumn id="1" xr3:uid="{E4DC40D1-762C-4413-9FF1-1461EED05969}" name="Data" dataDxfId="186"/>
    <tableColumn id="2" xr3:uid="{65BFAFFF-C7BF-46F9-8C8A-A0B05CEAAC52}" name="Valor Unitário Base" dataDxfId="185"/>
    <tableColumn id="3" xr3:uid="{F3383D74-3528-4944-B460-20B9AEA8DD17}" name="Fator Correção" dataDxfId="184"/>
    <tableColumn id="4" xr3:uid="{58BA734D-6948-4886-9D10-09B438E781F2}" name="Valor Unitário Corrigido" dataDxfId="183"/>
    <tableColumn id="5" xr3:uid="{FA401655-375C-4C3C-AFB9-D290BE5A31A9}" name="Fator DI" dataDxfId="182"/>
    <tableColumn id="6" xr3:uid="{7AE0E502-B19A-4633-B5D6-127685A1063F}" name="Fator DI Acumulado" dataDxfId="181"/>
    <tableColumn id="7" xr3:uid="{2DE8A7E4-11F0-4633-BA87-F5DE707BAB73}" name="Fator Spread" dataDxfId="180"/>
    <tableColumn id="8" xr3:uid="{91D543CC-F0DC-4816-AB9E-80C96CC1E406}" name="Fator Spread X DI" dataDxfId="179"/>
    <tableColumn id="9" xr3:uid="{BE22BFE4-B8E6-4653-AB40-FE3F1BC4166E}" name="Juros Esperado" dataDxfId="178"/>
    <tableColumn id="10" xr3:uid="{32ABBC05-1D5F-42ED-BB50-57FCBFE59DDF}" name="Juros Extra" dataDxfId="177"/>
    <tableColumn id="11" xr3:uid="{5728F24B-F927-41B7-A39A-71418F63930F}" name="Juros Real" dataDxfId="176"/>
    <tableColumn id="12" xr3:uid="{D18BBF58-9B5D-4B01-BCAE-0D6B2D4DC72B}" name="Valor Unitário Corrigido Mais Juros (Valor Unitário Atualizado)" dataDxfId="175"/>
    <tableColumn id="13" xr3:uid="{04AE4280-542B-46D2-9DFD-DDCFF6781AC3}" name="Tai (%)" dataDxfId="174"/>
    <tableColumn id="14" xr3:uid="{8B507488-162E-4317-BFDA-606E8ED93172}" name="Amortização Esperada" dataDxfId="173"/>
    <tableColumn id="15" xr3:uid="{35F77816-40C3-4CBF-A8A2-DF6952359873}" name="Amortização Extra" dataDxfId="172"/>
    <tableColumn id="16" xr3:uid="{676E2140-A1D0-4F15-A250-541134900F5C}" name="Amortização Real" dataDxfId="171"/>
    <tableColumn id="17" xr3:uid="{F5A95F42-5D23-4927-837A-D0500B18B137}" name="Valor Unitário Liberação" dataDxfId="170"/>
    <tableColumn id="18" xr3:uid="{4903AFDE-66C2-4A19-AD62-3DD1EBEB3D22}" name="Valor Unitário Residual" dataDxfId="169"/>
    <tableColumn id="19" xr3:uid="{ED649643-8BB1-45D1-B672-ECDDA7168E78}" name="Quantidade" dataDxfId="168"/>
    <tableColumn id="20" xr3:uid="{05AF23F2-3E95-44EA-ADF0-65F0931F2BBD}" name="Valor Total" dataDxfId="167"/>
    <tableColumn id="21" xr3:uid="{84CC3447-94A2-4A17-BEF2-CB24938E4D12}" name="Pagamento Curva Un." dataDxfId="166"/>
    <tableColumn id="22" xr3:uid="{D52BB84A-F968-49AB-BE2A-F60091C5B32A}" name="Prêmio Pré-pagamento Un." dataDxfId="165"/>
    <tableColumn id="23" xr3:uid="{FD5AFB21-6462-4150-AEC8-27AE9EBE0524}" name="Prêmio Genérico Un." dataDxfId="164"/>
    <tableColumn id="24" xr3:uid="{44BDCDD9-C6A3-44A9-8F1B-75E3906047D1}" name="Pgto. Juros Total" dataDxfId="163"/>
    <tableColumn id="25" xr3:uid="{23AD7E24-9CB2-40B1-988C-E438438AA04A}" name="Pgto. Amort. Ord. (Principal) Total" dataDxfId="162"/>
    <tableColumn id="26" xr3:uid="{9A44AA0F-C560-482D-BB8F-7B4CB83DE7DF}" name="Pgto. Amort. Ord. (Correção) Total" dataDxfId="161"/>
    <tableColumn id="27" xr3:uid="{B5922181-2771-403D-B314-1DD493C86AF4}" name="Pgto. Amex (Principal) Total" dataDxfId="160"/>
    <tableColumn id="28" xr3:uid="{C8474EE2-C5C3-4946-B7DD-EE0405359FE8}" name="Pgto. Amex (Correção) Total" dataDxfId="159"/>
    <tableColumn id="29" xr3:uid="{D638740A-FD4F-4FEF-9263-133C03B4AB17}" name="Pgto. Prêmios Total" dataDxfId="158"/>
    <tableColumn id="30" xr3:uid="{EBFBCED8-7A34-46FB-8795-3487011F47FE}" name="Pgto. Total (Sem inadimpência)" dataDxfId="157"/>
    <tableColumn id="31" xr3:uid="{949C1327-95E5-4277-96F1-49887919D05D}" name="Data Original Evento" dataDxfId="156"/>
    <tableColumn id="32" xr3:uid="{56DC5E59-BA9E-4E65-AE6F-BFBC16504903}" name="Data de Vencimento do Evento" dataDxfId="155"/>
    <tableColumn id="33" xr3:uid="{EFDE0EB1-C9F8-4423-9BB9-7467EEB054EA}" name="Fator Índice desde Início" dataDxfId="154"/>
    <tableColumn id="34" xr3:uid="{3D31E645-BB71-481B-ADF5-EE5F524F097A}" name="DUP Correção" dataDxfId="153"/>
    <tableColumn id="35" xr3:uid="{0D3CF9BE-B1E9-4283-93E0-B5137A56254A}" name="DUT Correção" dataDxfId="152"/>
    <tableColumn id="36" xr3:uid="{10192B85-5CEF-4473-8E7E-C261A019C3B0}" name="DUP Juros" dataDxfId="151"/>
    <tableColumn id="37" xr3:uid="{697BFB14-0E3F-4CD2-88DA-F9DDC20E9B0C}" name="DUT Juros" dataDxfId="150"/>
    <tableColumn id="38" xr3:uid="{969CBA21-4172-41BF-84CD-A1D688C44864}" name="Data Do Índice Utilizado" dataDxfId="149"/>
    <tableColumn id="39" xr3:uid="{E34607F7-71EC-4EB7-9E21-0E86E38A047B}" name="Valor Do Índice Utilizado" dataDxfId="148"/>
    <tableColumn id="40" xr3:uid="{7186EDDE-487D-40F6-AF7B-7BF65F648795}" name="Data Do Índice Utilizado (div)" dataDxfId="147"/>
    <tableColumn id="41" xr3:uid="{343EE680-E582-435F-A9CA-69BF703B8D8E}" name="Valor Do Índice Utilizado (div)" dataDxfId="146"/>
    <tableColumn id="42" xr3:uid="{A1CFF163-8533-490F-814C-FDFC69A0EF86}" name="Fator Multa" dataDxfId="145"/>
    <tableColumn id="43" xr3:uid="{5EB24AF8-F477-4B0E-952F-1CE9EC46E9AC}" name="Fator Mora" dataDxfId="144"/>
    <tableColumn id="44" xr3:uid="{08F4C4AF-2589-432D-BD47-D27FE21372D0}" name="Mora DUP" dataDxfId="143"/>
    <tableColumn id="45" xr3:uid="{04CC7471-BD8F-412D-AFE3-8E35CE776590}" name="Mora DUT" dataDxfId="142"/>
    <tableColumn id="46" xr3:uid="{47A10127-3442-482D-A229-2EC1AE310E25}" name="PU do Juros Inad. p/ Multa" dataDxfId="141"/>
    <tableColumn id="47" xr3:uid="{29735A4A-AE22-43CD-B162-02E006ED1326}" name="Multa do Juros" dataDxfId="140"/>
    <tableColumn id="48" xr3:uid="{BDF3967E-BCA4-40AC-88C0-DD3A649480EC}" name="PU da Amort Inad. p/ Multa" dataDxfId="139"/>
    <tableColumn id="49" xr3:uid="{53C387BC-1450-4AE9-81C7-87DDAC58E599}" name="Multa da Amort" dataDxfId="138"/>
    <tableColumn id="50" xr3:uid="{96A2F9DA-E42E-413C-9BA3-E03EB31FEBC7}" name="PU do Juros Inad. p/ Mora" dataDxfId="137"/>
    <tableColumn id="51" xr3:uid="{AD0A27E4-DC44-46C8-9653-946FD18F1113}" name="Correção Inad. Juros" dataDxfId="136"/>
    <tableColumn id="52" xr3:uid="{6FBCD2D0-B160-4C29-910A-D7BDB61921C9}" name="Juros sobre Inad. Juros" dataDxfId="135"/>
    <tableColumn id="53" xr3:uid="{E4FA4349-B613-49FC-9614-C76A5CB61A06}" name="Mora Inad. Juros" dataDxfId="134"/>
    <tableColumn id="54" xr3:uid="{AD0B816B-6A5E-421B-8105-FCA2DCCD3102}" name="PU da Amort Inad. p/ Mora" dataDxfId="133"/>
    <tableColumn id="55" xr3:uid="{8C9BD485-7EBC-4CCF-BE8D-DF83FD8F0E03}" name="Correção Inad. Amort" dataDxfId="132"/>
    <tableColumn id="56" xr3:uid="{99793537-348D-44F3-AB11-EB11ED790B7E}" name="Juros sobre Inad. Amort" dataDxfId="131"/>
    <tableColumn id="57" xr3:uid="{3F19C3CE-E536-4A6A-9C9C-BDFFDC5489E4}" name="Mora Inad. Amort" dataDxfId="130"/>
    <tableColumn id="58" xr3:uid="{2AEDEA7D-D443-45EF-ACBF-D0B7C549D246}" name="Pgto. Multa Juros" dataDxfId="129"/>
    <tableColumn id="59" xr3:uid="{9EF272E4-E640-423E-88DC-FDC7FC160D5D}" name="Pgto. Multa Amort" dataDxfId="128"/>
    <tableColumn id="60" xr3:uid="{D7F6F3D6-AC40-4CEF-A9F6-A596B9C242E9}" name="Pgto. Mora Juros" dataDxfId="127"/>
    <tableColumn id="61" xr3:uid="{5B2B9D45-5C77-4266-8847-403099D0D6FB}" name="Pgto. Mora Amort" dataDxfId="126"/>
    <tableColumn id="62" xr3:uid="{89156E50-AC57-4783-B3B4-8A0F89981183}" name="Pgto. Juros sobre Juros Inad." dataDxfId="125"/>
    <tableColumn id="63" xr3:uid="{96377D59-AB34-4190-89E2-98CD26A665F3}" name="Pgto. Juros sobre Amort Inad." dataDxfId="124"/>
    <tableColumn id="64" xr3:uid="{EA1FECBB-0564-4F2B-8917-5380638CA4D5}" name="Pgto. Correção Juros Inad." dataDxfId="123"/>
    <tableColumn id="65" xr3:uid="{736A99EE-740A-4EAD-9788-FEC2ABE1F0AB}" name="Pgto. Correção Amort Inad." dataDxfId="122"/>
    <tableColumn id="66" xr3:uid="{D549899C-662C-4B84-8123-EEF021792370}" name="Pgto. Principal Juros Inad." dataDxfId="121"/>
    <tableColumn id="67" xr3:uid="{34DDB9FE-28E9-4AAF-B077-FFEC33B691E0}" name="Pgto. Principal Amort Inad." dataDxfId="120"/>
    <tableColumn id="68" xr3:uid="{58E56326-3368-46C1-A59D-A4D845A6C328}" name="Pgto. Total" dataDxfId="119"/>
    <tableColumn id="69" xr3:uid="{A86D4D30-D99C-462C-A29E-5041BCFDDC4C}" name="Houve Incorporação de Juros?" dataDxfId="11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8EFC8F9-71B8-42DC-AB34-EC056BA7C353}" name="Table15" displayName="Table15" ref="A7:BQ373" headerRowDxfId="117" dataDxfId="116" totalsRowDxfId="115">
  <tableColumns count="69">
    <tableColumn id="1" xr3:uid="{5D3538C4-300C-428A-A303-2E93777461E4}" name="Data" dataDxfId="114"/>
    <tableColumn id="2" xr3:uid="{0A2B9B88-04A8-4D82-8060-98C3B2513AAD}" name="Valor Unitário Base" dataDxfId="113"/>
    <tableColumn id="3" xr3:uid="{0AAD969F-207D-4CFE-9014-7655C4BBB0EB}" name="Fator Correção" dataDxfId="112"/>
    <tableColumn id="4" xr3:uid="{C65CB5AC-D09F-4D5F-B6CD-CE8FC4DCAD40}" name="Valor Unitário Corrigido" dataDxfId="111"/>
    <tableColumn id="5" xr3:uid="{998CB3E2-9975-4D70-B84D-4A740A1CD2D4}" name="Fator DI" dataDxfId="110"/>
    <tableColumn id="6" xr3:uid="{9CA936D8-44DA-4481-BF26-8C1413FA99D4}" name="Fator DI Acumulado" dataDxfId="109"/>
    <tableColumn id="7" xr3:uid="{958F9AE8-08CA-44B2-AD9C-9F252E48DA87}" name="Fator Spread" dataDxfId="108"/>
    <tableColumn id="8" xr3:uid="{B19CFF39-5C13-40FD-B93B-DE1B97451624}" name="Fator Spread X DI" dataDxfId="107"/>
    <tableColumn id="9" xr3:uid="{5C4625D7-AC21-4775-B99A-36FDE017C946}" name="Juros Esperado" dataDxfId="106"/>
    <tableColumn id="10" xr3:uid="{B8305A35-4898-47B7-9890-68FBEF28CD5C}" name="Juros Extra" dataDxfId="105"/>
    <tableColumn id="11" xr3:uid="{615C7BC8-96B6-4205-88E8-4C5BC55AAF3A}" name="Juros Real" dataDxfId="104"/>
    <tableColumn id="12" xr3:uid="{F11042F6-2E8A-4057-8500-4D0352D0E08D}" name="Valor Unitário Corrigido Mais Juros (Valor Unitário Atualizado)" dataDxfId="103"/>
    <tableColumn id="13" xr3:uid="{26046B69-31EF-402B-95FE-F9A710A99BBB}" name="Tai (%)" dataDxfId="102"/>
    <tableColumn id="14" xr3:uid="{6EA6E8EA-4A25-48F5-88C4-146F2CCB334D}" name="Amortização Esperada" dataDxfId="101"/>
    <tableColumn id="15" xr3:uid="{EE023661-8E37-4123-85B0-792BF6BEFB08}" name="Amortização Extra" dataDxfId="100"/>
    <tableColumn id="16" xr3:uid="{4C49FBBD-D22C-416C-8A3A-5907B551DB52}" name="Amortização Real" dataDxfId="99"/>
    <tableColumn id="17" xr3:uid="{86FE6424-CE6F-42A3-9485-B245C6563378}" name="Valor Unitário Liberação" dataDxfId="98"/>
    <tableColumn id="18" xr3:uid="{5572946E-A823-499F-83C9-B92BC3AAE03B}" name="Valor Unitário Residual" dataDxfId="97"/>
    <tableColumn id="19" xr3:uid="{52D16B4A-1CB3-4685-ADF2-98F700B2A0AC}" name="Quantidade" dataDxfId="96"/>
    <tableColumn id="20" xr3:uid="{9E81C2CE-FCFF-449C-872B-6FD6C0A98504}" name="Valor Total" dataDxfId="95"/>
    <tableColumn id="21" xr3:uid="{9E735E4F-9B5B-4B87-B782-58850496ABF8}" name="Pagamento Curva Un." dataDxfId="94"/>
    <tableColumn id="22" xr3:uid="{E9D8E790-FF83-4E60-91C3-82C9E8746065}" name="Prêmio Pré-pagamento Un." dataDxfId="93"/>
    <tableColumn id="23" xr3:uid="{D9CD9B59-CDB4-4A74-8020-6F6360B8E698}" name="Prêmio Genérico Un." dataDxfId="92"/>
    <tableColumn id="24" xr3:uid="{89893A9A-45C4-410D-B5F0-D06CEBDFA05B}" name="Pgto. Juros Total" dataDxfId="91"/>
    <tableColumn id="25" xr3:uid="{993B4014-403B-4218-9CE6-C0D8CBE0F2B0}" name="Pgto. Amort. Ord. (Principal) Total" dataDxfId="90"/>
    <tableColumn id="26" xr3:uid="{26D803B4-C212-4D29-BC15-20F0DD21E152}" name="Pgto. Amort. Ord. (Correção) Total" dataDxfId="89"/>
    <tableColumn id="27" xr3:uid="{95295DE2-269D-453B-8A8F-68E48B3C284A}" name="Pgto. Amex (Principal) Total" dataDxfId="88"/>
    <tableColumn id="28" xr3:uid="{97A11404-BBA0-4AF2-87C4-6A20E4EB7A56}" name="Pgto. Amex (Correção) Total" dataDxfId="87"/>
    <tableColumn id="29" xr3:uid="{B9A42F40-C5A9-498A-9F05-E91170F450CC}" name="Pgto. Prêmios Total" dataDxfId="86"/>
    <tableColumn id="30" xr3:uid="{0BA3BBE6-BAB0-4278-BE88-12C8D49D3484}" name="Pgto. Total (Sem inadimpência)" dataDxfId="85"/>
    <tableColumn id="31" xr3:uid="{A2F62F32-B816-4614-AC81-D8A6F259EC44}" name="Data Original Evento" dataDxfId="84"/>
    <tableColumn id="32" xr3:uid="{5D5C39C5-3C01-4B62-8A3A-E786354C7B8F}" name="Data de Vencimento do Evento" dataDxfId="83"/>
    <tableColumn id="33" xr3:uid="{8B10D29D-3C7F-42F5-856D-EE1AE7C7406A}" name="Fator Índice desde Início" dataDxfId="82"/>
    <tableColumn id="34" xr3:uid="{B6E5CB32-1C3A-40EB-B0B8-898A360F0CCA}" name="DUP Correção" dataDxfId="81"/>
    <tableColumn id="35" xr3:uid="{C968A208-A9ED-485E-9422-AB2722A17E8D}" name="DUT Correção" dataDxfId="80"/>
    <tableColumn id="36" xr3:uid="{263C3AB6-B6DC-4856-ACA9-9150E6A08936}" name="DUP Juros" dataDxfId="79"/>
    <tableColumn id="37" xr3:uid="{7CFCECB7-755C-440F-9A82-281ED11B1B3B}" name="DUT Juros" dataDxfId="78"/>
    <tableColumn id="38" xr3:uid="{4DCEEEA0-DC28-4A97-9255-DAF477DA13D8}" name="Data Do Índice Utilizado" dataDxfId="77"/>
    <tableColumn id="39" xr3:uid="{610BD194-C117-4253-BCDC-48E252033A14}" name="Valor Do Índice Utilizado" dataDxfId="76"/>
    <tableColumn id="40" xr3:uid="{3C3C97F6-7E14-4FB9-B131-6B2FBEBD0AF8}" name="Data Do Índice Utilizado (div)" dataDxfId="75"/>
    <tableColumn id="41" xr3:uid="{2EA37A5B-5062-41F5-B2BC-8284E14AEB85}" name="Valor Do Índice Utilizado (div)" dataDxfId="74"/>
    <tableColumn id="42" xr3:uid="{FBEC32D3-C353-4B08-897A-7EA5DA5589C1}" name="Fator Multa" dataDxfId="73"/>
    <tableColumn id="43" xr3:uid="{BF6EBC5E-8032-455A-809C-E688578EC700}" name="Fator Mora" dataDxfId="72"/>
    <tableColumn id="44" xr3:uid="{3AE47855-8BD7-49C8-8C95-53EDEA9EB83A}" name="Mora DUP" dataDxfId="71"/>
    <tableColumn id="45" xr3:uid="{8003249C-C8FA-424C-B4E8-A6EAB45C134C}" name="Mora DUT" dataDxfId="70"/>
    <tableColumn id="46" xr3:uid="{1C48FDDF-CCFA-42A1-8A0B-75FC5B669C67}" name="PU do Juros Inad. p/ Multa" dataDxfId="69"/>
    <tableColumn id="47" xr3:uid="{2728CF6D-FCD8-433C-AD25-6F0B884DC805}" name="Multa do Juros" dataDxfId="68"/>
    <tableColumn id="48" xr3:uid="{5593604E-2CDE-427B-BF5A-DFA7ADD6E10D}" name="PU da Amort Inad. p/ Multa" dataDxfId="67"/>
    <tableColumn id="49" xr3:uid="{089BEE1D-2BE2-4CA4-A084-A7E5C46F5CBA}" name="Multa da Amort" dataDxfId="66"/>
    <tableColumn id="50" xr3:uid="{C708122C-9F3A-4504-8419-E0E89A78635A}" name="PU do Juros Inad. p/ Mora" dataDxfId="65"/>
    <tableColumn id="51" xr3:uid="{7ADBC10A-4AFD-4D63-890F-18F4BAE0B82A}" name="Correção Inad. Juros" dataDxfId="64"/>
    <tableColumn id="52" xr3:uid="{BCCF430A-981E-46D0-B1DF-0813F5299DB2}" name="Juros sobre Inad. Juros" dataDxfId="63"/>
    <tableColumn id="53" xr3:uid="{94291543-8D0F-4205-8934-147BD96FD2ED}" name="Mora Inad. Juros" dataDxfId="62"/>
    <tableColumn id="54" xr3:uid="{88162230-596A-426C-9FC2-93D8707623EF}" name="PU da Amort Inad. p/ Mora" dataDxfId="61"/>
    <tableColumn id="55" xr3:uid="{C48C64B1-DB52-468A-8208-1513D15499E6}" name="Correção Inad. Amort" dataDxfId="60"/>
    <tableColumn id="56" xr3:uid="{F1A79E06-515C-4525-B5C8-D7AA9BFCF6B9}" name="Juros sobre Inad. Amort" dataDxfId="59"/>
    <tableColumn id="57" xr3:uid="{3758C7E4-F992-4FB4-ADAE-2FEA290DB0A0}" name="Mora Inad. Amort" dataDxfId="58"/>
    <tableColumn id="58" xr3:uid="{19261ABD-0C3B-45CD-8CEF-9FAF2480320C}" name="Pgto. Multa Juros" dataDxfId="57"/>
    <tableColumn id="59" xr3:uid="{A033F83A-9953-47EF-A24B-48DF2045570C}" name="Pgto. Multa Amort" dataDxfId="56"/>
    <tableColumn id="60" xr3:uid="{80FCC2D0-89A8-4E2D-8F49-FC8848486A0A}" name="Pgto. Mora Juros" dataDxfId="55"/>
    <tableColumn id="61" xr3:uid="{93E12169-033A-435D-885E-17F59A25489B}" name="Pgto. Mora Amort" dataDxfId="54"/>
    <tableColumn id="62" xr3:uid="{98473120-9911-46C3-9BAA-FBBEE3B9877B}" name="Pgto. Juros sobre Juros Inad." dataDxfId="53"/>
    <tableColumn id="63" xr3:uid="{46997E5C-EFBA-4F0D-B109-61C1620F8F5D}" name="Pgto. Juros sobre Amort Inad." dataDxfId="52"/>
    <tableColumn id="64" xr3:uid="{A70DB4B0-F0AA-4E63-AA38-B51B07D8006D}" name="Pgto. Correção Juros Inad." dataDxfId="51"/>
    <tableColumn id="65" xr3:uid="{702338A1-4663-4945-8BCE-0AB87870EF74}" name="Pgto. Correção Amort Inad." dataDxfId="50"/>
    <tableColumn id="66" xr3:uid="{D8E388C6-9CBB-49D4-85A8-BB2B26DF74DA}" name="Pgto. Principal Juros Inad." dataDxfId="49"/>
    <tableColumn id="67" xr3:uid="{41C8633F-5788-441C-8B51-DE42FA96CC60}" name="Pgto. Principal Amort Inad." dataDxfId="48"/>
    <tableColumn id="68" xr3:uid="{B123CD4D-8B3F-4B22-923B-BB6C7AB2B1C6}" name="Pgto. Total" dataDxfId="47"/>
    <tableColumn id="69" xr3:uid="{BD30D6FC-5AC7-4AD7-919A-678C905ECF1C}" name="Houve Incorporação de Juros?" dataDxfId="4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260F-A4CD-486D-89E0-F32AFC1BD304}">
  <sheetPr>
    <tabColor rgb="FF00B0F0"/>
  </sheetPr>
  <dimension ref="A1:AC24"/>
  <sheetViews>
    <sheetView showGridLines="0" tabSelected="1" zoomScaleNormal="100" workbookViewId="0">
      <pane ySplit="12" topLeftCell="A13" activePane="bottomLeft" state="frozen"/>
      <selection pane="bottomLeft" activeCell="B14" sqref="B14"/>
    </sheetView>
  </sheetViews>
  <sheetFormatPr defaultRowHeight="14.4" x14ac:dyDescent="0.3"/>
  <cols>
    <col min="1" max="30" width="15.77734375" customWidth="1"/>
    <col min="31" max="31" width="19.33203125" bestFit="1" customWidth="1"/>
    <col min="32" max="35" width="15.77734375" customWidth="1"/>
  </cols>
  <sheetData>
    <row r="1" spans="1:29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</row>
    <row r="2" spans="1:29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</row>
    <row r="3" spans="1:29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</row>
    <row r="4" spans="1:29" x14ac:dyDescent="0.3">
      <c r="B4" s="17" t="s">
        <v>105</v>
      </c>
      <c r="C4" s="188" t="s">
        <v>254</v>
      </c>
      <c r="E4" s="17" t="s">
        <v>115</v>
      </c>
      <c r="F4" s="18" t="s">
        <v>257</v>
      </c>
      <c r="H4" s="17" t="s">
        <v>122</v>
      </c>
      <c r="I4" s="18" t="s">
        <v>296</v>
      </c>
      <c r="K4" s="17" t="s">
        <v>103</v>
      </c>
      <c r="L4" s="18" t="s">
        <v>104</v>
      </c>
      <c r="O4" s="17" t="s">
        <v>112</v>
      </c>
      <c r="P4" s="18" t="s">
        <v>113</v>
      </c>
    </row>
    <row r="5" spans="1:29" x14ac:dyDescent="0.3">
      <c r="B5" s="17" t="s">
        <v>107</v>
      </c>
      <c r="C5" s="188" t="s">
        <v>255</v>
      </c>
      <c r="E5" s="17" t="s">
        <v>246</v>
      </c>
      <c r="F5" s="18" t="s">
        <v>274</v>
      </c>
      <c r="H5" s="17" t="s">
        <v>282</v>
      </c>
      <c r="K5" s="17" t="s">
        <v>106</v>
      </c>
      <c r="L5" s="18" t="s">
        <v>104</v>
      </c>
      <c r="O5" s="17" t="s">
        <v>228</v>
      </c>
      <c r="P5" s="18" t="s">
        <v>113</v>
      </c>
    </row>
    <row r="6" spans="1:29" x14ac:dyDescent="0.3">
      <c r="B6" s="17" t="s">
        <v>108</v>
      </c>
      <c r="C6" s="188">
        <v>4</v>
      </c>
      <c r="E6" s="17" t="s">
        <v>117</v>
      </c>
      <c r="F6" s="188" t="s">
        <v>256</v>
      </c>
      <c r="H6" s="17" t="s">
        <v>123</v>
      </c>
      <c r="I6" s="18"/>
      <c r="K6" s="17" t="s">
        <v>241</v>
      </c>
      <c r="L6" s="18" t="s">
        <v>326</v>
      </c>
      <c r="O6" s="17" t="s">
        <v>235</v>
      </c>
      <c r="P6" s="18" t="s">
        <v>253</v>
      </c>
    </row>
    <row r="7" spans="1:29" x14ac:dyDescent="0.3">
      <c r="B7" s="17" t="s">
        <v>119</v>
      </c>
      <c r="C7" s="188">
        <v>2</v>
      </c>
      <c r="E7" s="17" t="s">
        <v>116</v>
      </c>
      <c r="F7" s="188" t="s">
        <v>258</v>
      </c>
      <c r="H7" s="17" t="s">
        <v>120</v>
      </c>
      <c r="I7" s="18" t="s">
        <v>121</v>
      </c>
      <c r="K7" s="17" t="s">
        <v>242</v>
      </c>
      <c r="L7" s="18"/>
      <c r="O7" s="17" t="s">
        <v>232</v>
      </c>
      <c r="P7" s="18" t="s">
        <v>253</v>
      </c>
    </row>
    <row r="8" spans="1:29" x14ac:dyDescent="0.3">
      <c r="B8" s="17" t="s">
        <v>110</v>
      </c>
      <c r="C8" s="189">
        <v>46168</v>
      </c>
      <c r="E8" s="17" t="s">
        <v>247</v>
      </c>
      <c r="F8" s="18" t="s">
        <v>275</v>
      </c>
      <c r="H8" s="17" t="s">
        <v>317</v>
      </c>
      <c r="I8" s="18" t="s">
        <v>253</v>
      </c>
      <c r="K8" s="17" t="s">
        <v>109</v>
      </c>
      <c r="L8" s="18"/>
      <c r="O8" s="17" t="s">
        <v>252</v>
      </c>
      <c r="P8" s="18" t="s">
        <v>253</v>
      </c>
    </row>
    <row r="9" spans="1:29" x14ac:dyDescent="0.3">
      <c r="B9" s="17" t="s">
        <v>114</v>
      </c>
      <c r="C9" s="189">
        <v>46533</v>
      </c>
      <c r="E9" s="17" t="s">
        <v>118</v>
      </c>
      <c r="F9" s="188" t="s">
        <v>199</v>
      </c>
      <c r="H9" s="17"/>
      <c r="I9" s="16"/>
      <c r="K9" s="17" t="s">
        <v>111</v>
      </c>
      <c r="L9" s="18"/>
    </row>
    <row r="10" spans="1:29" ht="15" thickBot="1" x14ac:dyDescent="0.35"/>
    <row r="11" spans="1:29" ht="45" customHeight="1" x14ac:dyDescent="0.3">
      <c r="A11" s="235" t="s">
        <v>124</v>
      </c>
      <c r="B11" s="237" t="s">
        <v>294</v>
      </c>
      <c r="C11" s="237" t="s">
        <v>125</v>
      </c>
      <c r="D11" s="239" t="s">
        <v>126</v>
      </c>
      <c r="E11" s="240"/>
      <c r="F11" s="241" t="s">
        <v>127</v>
      </c>
      <c r="G11" s="240"/>
      <c r="H11" s="232" t="s">
        <v>297</v>
      </c>
      <c r="I11" s="233"/>
      <c r="J11" s="234"/>
      <c r="K11" s="232" t="s">
        <v>298</v>
      </c>
      <c r="L11" s="233"/>
      <c r="M11" s="234"/>
      <c r="N11" s="232" t="s">
        <v>128</v>
      </c>
      <c r="O11" s="233"/>
      <c r="P11" s="232" t="s">
        <v>171</v>
      </c>
      <c r="Q11" s="233"/>
      <c r="R11" s="233"/>
      <c r="S11" s="233"/>
      <c r="T11" s="233"/>
      <c r="U11" s="233"/>
      <c r="V11" s="233"/>
      <c r="W11" s="233"/>
      <c r="X11" s="233"/>
      <c r="Y11" s="234"/>
      <c r="Z11" s="232" t="s">
        <v>129</v>
      </c>
      <c r="AA11" s="233"/>
      <c r="AB11" s="233"/>
      <c r="AC11" s="234"/>
    </row>
    <row r="12" spans="1:29" ht="48.6" thickBot="1" x14ac:dyDescent="0.35">
      <c r="A12" s="236"/>
      <c r="B12" s="238"/>
      <c r="C12" s="238"/>
      <c r="D12" s="20" t="s">
        <v>130</v>
      </c>
      <c r="E12" s="22" t="s">
        <v>131</v>
      </c>
      <c r="F12" s="23" t="s">
        <v>132</v>
      </c>
      <c r="G12" s="24" t="s">
        <v>133</v>
      </c>
      <c r="H12" s="20" t="s">
        <v>134</v>
      </c>
      <c r="I12" s="20" t="s">
        <v>135</v>
      </c>
      <c r="J12" s="24" t="s">
        <v>136</v>
      </c>
      <c r="K12" s="20" t="s">
        <v>134</v>
      </c>
      <c r="L12" s="20" t="s">
        <v>135</v>
      </c>
      <c r="M12" s="19" t="s">
        <v>136</v>
      </c>
      <c r="N12" s="20" t="s">
        <v>299</v>
      </c>
      <c r="O12" s="20" t="s">
        <v>300</v>
      </c>
      <c r="P12" s="20" t="s">
        <v>137</v>
      </c>
      <c r="Q12" s="20" t="s">
        <v>318</v>
      </c>
      <c r="R12" s="20" t="s">
        <v>172</v>
      </c>
      <c r="S12" s="20" t="s">
        <v>319</v>
      </c>
      <c r="T12" s="20" t="s">
        <v>320</v>
      </c>
      <c r="U12" s="20" t="s">
        <v>321</v>
      </c>
      <c r="V12" s="20" t="s">
        <v>322</v>
      </c>
      <c r="W12" s="20" t="s">
        <v>323</v>
      </c>
      <c r="X12" s="20" t="s">
        <v>324</v>
      </c>
      <c r="Y12" s="20" t="s">
        <v>325</v>
      </c>
      <c r="Z12" s="20" t="s">
        <v>138</v>
      </c>
      <c r="AA12" s="20" t="s">
        <v>139</v>
      </c>
      <c r="AB12" s="20" t="s">
        <v>129</v>
      </c>
      <c r="AC12" s="20" t="s">
        <v>140</v>
      </c>
    </row>
    <row r="13" spans="1:29" x14ac:dyDescent="0.3">
      <c r="A13" s="25">
        <f>WORKDAY(EOMONTH(C13,-1),10,'Feriados!'!Feriados)</f>
        <v>46188</v>
      </c>
      <c r="B13" s="25">
        <v>46199</v>
      </c>
      <c r="C13" s="25">
        <f>WORKDAY.INTL(EOMONTH(B13,0)+1,-1,1,'Feriados!'!Feriados)</f>
        <v>46203</v>
      </c>
      <c r="D13" s="26" t="s">
        <v>295</v>
      </c>
      <c r="E13" s="27" t="s">
        <v>141</v>
      </c>
      <c r="F13" s="28">
        <v>271</v>
      </c>
      <c r="G13" s="29" t="s">
        <v>292</v>
      </c>
      <c r="H13" s="30">
        <f>VLOOKUP($B13,'PuDiario 4E 1S'!$A:$BQ,11,0)*VLOOKUP(Fechamento!B13,'PuDiario 4E 1S'!$A:$BQ,19,0)</f>
        <v>154796.23669000002</v>
      </c>
      <c r="I13" s="30">
        <f>VLOOKUP($B13,'PuDiario 4E 1S'!$A:$BQ,16,0)*VLOOKUP(Fechamento!B13,'PuDiario 4E 1S'!$A:$BQ,19,0)</f>
        <v>0</v>
      </c>
      <c r="J13" s="31">
        <f>IF(H13="","",H13+I13)</f>
        <v>154796.23669000002</v>
      </c>
      <c r="K13" s="30">
        <f>VLOOKUP($B13,'PuDiario 4E 2S'!$A:$BQ,11,0)*VLOOKUP(Fechamento!B13,'PuDiario 4E 2S'!$A:$BQ,19,0)</f>
        <v>0</v>
      </c>
      <c r="L13" s="30">
        <f>VLOOKUP($B13,'PuDiario 4E 2S'!$A:$BQ,16,0)*VLOOKUP(B13,'PuDiario 4E 2S'!$A:$BQ,19,0)</f>
        <v>0</v>
      </c>
      <c r="M13" s="31">
        <f>IF(K13="","",K13+L13)</f>
        <v>0</v>
      </c>
      <c r="N13" s="30">
        <f>VLOOKUP($B13,'PuDiario 4E 1S'!$A:$BQ,18,0)*VLOOKUP(Fechamento!B13,'PuDiario 4E 1S'!$A:$BQ,19,0)</f>
        <v>8868796.2366899997</v>
      </c>
      <c r="O13" s="30">
        <f>VLOOKUP($B13,'PuDiario 4E 2S'!$A:$BQ,18,0)*VLOOKUP(B13,'PuDiario 4E 2S'!$A:$BQ,19,0)</f>
        <v>1536000</v>
      </c>
      <c r="P13" s="30">
        <v>0</v>
      </c>
      <c r="Q13" s="30">
        <v>0</v>
      </c>
      <c r="R13" s="30">
        <v>0</v>
      </c>
      <c r="S13" s="30">
        <v>0</v>
      </c>
      <c r="T13" s="30">
        <f>I13</f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61">
        <v>25000</v>
      </c>
      <c r="AA13" s="62">
        <f>Fundos!G10</f>
        <v>130183.08</v>
      </c>
      <c r="AB13" s="63" t="str">
        <f>IF(AA13&lt;Z13,"Necessário Recomposição","Em Conformidade")</f>
        <v>Em Conformidade</v>
      </c>
      <c r="AC13" s="62" t="str">
        <f>IF(AB13="Em Conformidade","0,00",Z13-AA13)</f>
        <v>0,00</v>
      </c>
    </row>
    <row r="14" spans="1:29" x14ac:dyDescent="0.3">
      <c r="A14" s="25">
        <f>WORKDAY(EOMONTH(C14,-1),10,'Feriados!'!Feriados)</f>
        <v>46217</v>
      </c>
      <c r="B14" s="25">
        <v>46230</v>
      </c>
      <c r="C14" s="25">
        <f>WORKDAY.INTL(EOMONTH(B14,0)+1,-1,1,'Feriados!'!Feriados)</f>
        <v>46234</v>
      </c>
      <c r="D14" s="26" t="s">
        <v>295</v>
      </c>
      <c r="E14" s="27" t="s">
        <v>141</v>
      </c>
      <c r="F14" s="28">
        <v>271</v>
      </c>
      <c r="G14" s="29" t="s">
        <v>292</v>
      </c>
      <c r="H14" s="30">
        <f>VLOOKUP($B14,'PuDiario 4E 1S'!$A:$BQ,11,0)*VLOOKUP(Fechamento!B14,'PuDiario 4E 1S'!$A:$BQ,19,0)</f>
        <v>149053.39733456</v>
      </c>
      <c r="I14" s="30">
        <f>VLOOKUP($B14,'PuDiario 4E 1S'!$A:$BQ,16,0)*VLOOKUP(Fechamento!B14,'PuDiario 4E 1S'!$A:$BQ,19,0)</f>
        <v>0</v>
      </c>
      <c r="J14" s="31">
        <f>IF(H14="","",H14+I14)</f>
        <v>149053.39733456</v>
      </c>
      <c r="K14" s="30">
        <f>VLOOKUP($B14,'PuDiario 4E 2S'!$A:$BQ,11,0)*VLOOKUP(Fechamento!B14,'PuDiario 4E 2S'!$A:$BQ,19,0)</f>
        <v>0</v>
      </c>
      <c r="L14" s="30">
        <f>VLOOKUP($B14,'PuDiario 4E 2S'!$A:$BQ,16,0)*VLOOKUP(B14,'PuDiario 4E 2S'!$A:$BQ,19,0)</f>
        <v>0</v>
      </c>
      <c r="M14" s="31">
        <f>IF(K14="","",K14+L14)</f>
        <v>0</v>
      </c>
      <c r="N14" s="30">
        <f>VLOOKUP($B14,'PuDiario 4E 1S'!$A:$BQ,18,0)*VLOOKUP(Fechamento!B14,'PuDiario 4E 1S'!$A:$BQ,19,0)</f>
        <v>9017849.6340245605</v>
      </c>
      <c r="O14" s="30">
        <f>VLOOKUP($B14,'PuDiario 4E 2S'!$A:$BQ,18,0)*VLOOKUP(B14,'PuDiario 4E 2S'!$A:$BQ,19,0)</f>
        <v>1536000</v>
      </c>
      <c r="P14" s="30">
        <v>0</v>
      </c>
      <c r="Q14" s="30">
        <v>0</v>
      </c>
      <c r="R14" s="30">
        <v>0</v>
      </c>
      <c r="S14" s="30">
        <v>0</v>
      </c>
      <c r="T14" s="30">
        <f>I14</f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61">
        <v>25000</v>
      </c>
      <c r="AA14" s="62">
        <f>Fundos!G11</f>
        <v>131396.65</v>
      </c>
      <c r="AB14" s="63" t="str">
        <f>IF(AA14&lt;Z14,"Necessário Recomposição","Em Conformidade")</f>
        <v>Em Conformidade</v>
      </c>
      <c r="AC14" s="62" t="str">
        <f>IF(AB14="Em Conformidade","0,00",Z14-AA14)</f>
        <v>0,00</v>
      </c>
    </row>
    <row r="15" spans="1:29" x14ac:dyDescent="0.3">
      <c r="A15" s="25">
        <f>WORKDAY(EOMONTH(C15,-1),10,'Feriados!'!Feriados)</f>
        <v>46248</v>
      </c>
      <c r="B15" s="25">
        <v>46260</v>
      </c>
      <c r="C15" s="25">
        <f>WORKDAY.INTL(EOMONTH(B15,0)+1,-1,1,'Feriados!'!Feriados)</f>
        <v>46265</v>
      </c>
      <c r="D15" s="26" t="s">
        <v>295</v>
      </c>
      <c r="E15" s="27" t="s">
        <v>141</v>
      </c>
      <c r="F15" s="28">
        <v>271</v>
      </c>
      <c r="G15" s="29" t="s">
        <v>292</v>
      </c>
      <c r="H15" s="30"/>
      <c r="I15" s="30"/>
      <c r="J15" s="31" t="str">
        <f t="shared" ref="J15:J24" si="0">IF(H15="","",H15+I15)</f>
        <v/>
      </c>
      <c r="K15" s="30"/>
      <c r="L15" s="30"/>
      <c r="M15" s="31" t="str">
        <f t="shared" ref="M15:M24" si="1">IF(K15="","",K15+L15)</f>
        <v/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61">
        <v>25000</v>
      </c>
      <c r="AA15" s="62"/>
      <c r="AB15" s="63"/>
      <c r="AC15" s="62"/>
    </row>
    <row r="16" spans="1:29" x14ac:dyDescent="0.3">
      <c r="A16" s="25">
        <f>WORKDAY(EOMONTH(C16,-1),10,'Feriados!'!Feriados)</f>
        <v>46280</v>
      </c>
      <c r="B16" s="25">
        <v>46293</v>
      </c>
      <c r="C16" s="25">
        <f>WORKDAY.INTL(EOMONTH(B16,0)+1,-1,1,'Feriados!'!Feriados)</f>
        <v>46295</v>
      </c>
      <c r="D16" s="26" t="s">
        <v>295</v>
      </c>
      <c r="E16" s="27" t="s">
        <v>141</v>
      </c>
      <c r="F16" s="28">
        <v>271</v>
      </c>
      <c r="G16" s="29" t="s">
        <v>292</v>
      </c>
      <c r="H16" s="30"/>
      <c r="I16" s="30"/>
      <c r="J16" s="31" t="str">
        <f t="shared" si="0"/>
        <v/>
      </c>
      <c r="K16" s="30"/>
      <c r="L16" s="30"/>
      <c r="M16" s="31" t="str">
        <f t="shared" si="1"/>
        <v/>
      </c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61">
        <v>25000</v>
      </c>
      <c r="AA16" s="62"/>
      <c r="AB16" s="63"/>
      <c r="AC16" s="62"/>
    </row>
    <row r="17" spans="1:29" x14ac:dyDescent="0.3">
      <c r="A17" s="25">
        <f>WORKDAY(EOMONTH(C17,-1),10,'Feriados!'!Feriados)</f>
        <v>46310</v>
      </c>
      <c r="B17" s="25">
        <v>46321</v>
      </c>
      <c r="C17" s="25">
        <f>WORKDAY.INTL(EOMONTH(B17,0)+1,-1,1,'Feriados!'!Feriados)</f>
        <v>46325</v>
      </c>
      <c r="D17" s="26" t="s">
        <v>295</v>
      </c>
      <c r="E17" s="27" t="s">
        <v>141</v>
      </c>
      <c r="F17" s="28">
        <v>271</v>
      </c>
      <c r="G17" s="29" t="s">
        <v>292</v>
      </c>
      <c r="H17" s="30"/>
      <c r="I17" s="30"/>
      <c r="J17" s="31" t="str">
        <f t="shared" si="0"/>
        <v/>
      </c>
      <c r="K17" s="30"/>
      <c r="L17" s="30"/>
      <c r="M17" s="31" t="str">
        <f t="shared" si="1"/>
        <v/>
      </c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61">
        <v>25000</v>
      </c>
      <c r="AA17" s="62"/>
      <c r="AB17" s="63"/>
      <c r="AC17" s="62"/>
    </row>
    <row r="18" spans="1:29" x14ac:dyDescent="0.3">
      <c r="A18" s="25">
        <f>WORKDAY(EOMONTH(C18,-1),10,'Feriados!'!Feriados)</f>
        <v>46342</v>
      </c>
      <c r="B18" s="25">
        <v>46352</v>
      </c>
      <c r="C18" s="25">
        <f>WORKDAY.INTL(EOMONTH(B18,0)+1,-1,1,'Feriados!'!Feriados)</f>
        <v>46356</v>
      </c>
      <c r="D18" s="26" t="s">
        <v>295</v>
      </c>
      <c r="E18" s="27" t="s">
        <v>141</v>
      </c>
      <c r="F18" s="28">
        <v>271</v>
      </c>
      <c r="G18" s="29" t="s">
        <v>292</v>
      </c>
      <c r="H18" s="30"/>
      <c r="I18" s="30"/>
      <c r="J18" s="31" t="str">
        <f t="shared" si="0"/>
        <v/>
      </c>
      <c r="K18" s="30"/>
      <c r="L18" s="30"/>
      <c r="M18" s="31" t="str">
        <f t="shared" si="1"/>
        <v/>
      </c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61">
        <v>25000</v>
      </c>
      <c r="AA18" s="62"/>
      <c r="AB18" s="63"/>
      <c r="AC18" s="62"/>
    </row>
    <row r="19" spans="1:29" x14ac:dyDescent="0.3">
      <c r="A19" s="25">
        <f>WORKDAY(EOMONTH(C19,-1),10,'Feriados!'!Feriados)</f>
        <v>46370</v>
      </c>
      <c r="B19" s="25">
        <v>46384</v>
      </c>
      <c r="C19" s="25">
        <f>WORKDAY.INTL(EOMONTH(B19,0)+1,-1,1,'Feriados!'!Feriados)</f>
        <v>46387</v>
      </c>
      <c r="D19" s="26" t="s">
        <v>295</v>
      </c>
      <c r="E19" s="27" t="s">
        <v>141</v>
      </c>
      <c r="F19" s="28">
        <v>271</v>
      </c>
      <c r="G19" s="29" t="s">
        <v>292</v>
      </c>
      <c r="H19" s="30"/>
      <c r="I19" s="30"/>
      <c r="J19" s="31" t="str">
        <f t="shared" si="0"/>
        <v/>
      </c>
      <c r="K19" s="30"/>
      <c r="L19" s="30"/>
      <c r="M19" s="31" t="str">
        <f t="shared" si="1"/>
        <v/>
      </c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61">
        <v>25000</v>
      </c>
      <c r="AA19" s="62"/>
      <c r="AB19" s="63"/>
      <c r="AC19" s="62"/>
    </row>
    <row r="20" spans="1:29" x14ac:dyDescent="0.3">
      <c r="A20" s="25">
        <f>WORKDAY(EOMONTH(C20,-1),10,'Feriados!'!Feriados)</f>
        <v>46402</v>
      </c>
      <c r="B20" s="25">
        <v>46413</v>
      </c>
      <c r="C20" s="25">
        <f>WORKDAY.INTL(EOMONTH(B20,0)+1,-1,1,'Feriados!'!Feriados)</f>
        <v>46416</v>
      </c>
      <c r="D20" s="26" t="s">
        <v>295</v>
      </c>
      <c r="E20" s="27" t="s">
        <v>141</v>
      </c>
      <c r="F20" s="28">
        <v>271</v>
      </c>
      <c r="G20" s="29" t="s">
        <v>292</v>
      </c>
      <c r="H20" s="30"/>
      <c r="I20" s="30"/>
      <c r="J20" s="31" t="str">
        <f t="shared" si="0"/>
        <v/>
      </c>
      <c r="K20" s="30"/>
      <c r="L20" s="30"/>
      <c r="M20" s="31" t="str">
        <f t="shared" si="1"/>
        <v/>
      </c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61">
        <v>25000</v>
      </c>
      <c r="AA20" s="62"/>
      <c r="AB20" s="63"/>
      <c r="AC20" s="62"/>
    </row>
    <row r="21" spans="1:29" x14ac:dyDescent="0.3">
      <c r="A21" s="25">
        <f>WORKDAY(EOMONTH(C21,-1),10,'Feriados!'!Feriados)</f>
        <v>46434</v>
      </c>
      <c r="B21" s="25">
        <v>46444</v>
      </c>
      <c r="C21" s="25">
        <f>WORKDAY.INTL(EOMONTH(B21,0)+1,-1,1,'Feriados!'!Feriados)</f>
        <v>46444</v>
      </c>
      <c r="D21" s="26" t="s">
        <v>295</v>
      </c>
      <c r="E21" s="27" t="s">
        <v>141</v>
      </c>
      <c r="F21" s="28">
        <v>271</v>
      </c>
      <c r="G21" s="29" t="s">
        <v>292</v>
      </c>
      <c r="H21" s="30"/>
      <c r="I21" s="30"/>
      <c r="J21" s="31" t="str">
        <f t="shared" si="0"/>
        <v/>
      </c>
      <c r="K21" s="30"/>
      <c r="L21" s="30"/>
      <c r="M21" s="31" t="str">
        <f t="shared" si="1"/>
        <v/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61">
        <v>25000</v>
      </c>
      <c r="AA21" s="62"/>
      <c r="AB21" s="63"/>
      <c r="AC21" s="62"/>
    </row>
    <row r="22" spans="1:29" x14ac:dyDescent="0.3">
      <c r="A22" s="25">
        <f>WORKDAY(EOMONTH(C22,-1),10,'Feriados!'!Feriados)</f>
        <v>46458</v>
      </c>
      <c r="B22" s="25">
        <v>46475</v>
      </c>
      <c r="C22" s="25">
        <f>WORKDAY.INTL(EOMONTH(B22,0)+1,-1,1,'Feriados!'!Feriados)</f>
        <v>46477</v>
      </c>
      <c r="D22" s="26" t="s">
        <v>295</v>
      </c>
      <c r="E22" s="27" t="s">
        <v>141</v>
      </c>
      <c r="F22" s="28">
        <v>271</v>
      </c>
      <c r="G22" s="29" t="s">
        <v>292</v>
      </c>
      <c r="H22" s="30"/>
      <c r="I22" s="30"/>
      <c r="J22" s="31" t="str">
        <f t="shared" si="0"/>
        <v/>
      </c>
      <c r="K22" s="30"/>
      <c r="L22" s="30"/>
      <c r="M22" s="31" t="str">
        <f t="shared" si="1"/>
        <v/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61">
        <v>25000</v>
      </c>
      <c r="AA22" s="62"/>
      <c r="AB22" s="63"/>
      <c r="AC22" s="62"/>
    </row>
    <row r="23" spans="1:29" x14ac:dyDescent="0.3">
      <c r="A23" s="25">
        <f>WORKDAY(EOMONTH(C23,-1),10,'Feriados!'!Feriados)</f>
        <v>46491</v>
      </c>
      <c r="B23" s="25">
        <v>46503</v>
      </c>
      <c r="C23" s="25">
        <f>WORKDAY.INTL(EOMONTH(B23,0)+1,-1,1,'Feriados!'!Feriados)</f>
        <v>46507</v>
      </c>
      <c r="D23" s="26" t="s">
        <v>295</v>
      </c>
      <c r="E23" s="27" t="s">
        <v>141</v>
      </c>
      <c r="F23" s="28">
        <v>271</v>
      </c>
      <c r="G23" s="29" t="s">
        <v>292</v>
      </c>
      <c r="H23" s="30"/>
      <c r="I23" s="30"/>
      <c r="J23" s="31" t="str">
        <f t="shared" si="0"/>
        <v/>
      </c>
      <c r="K23" s="30"/>
      <c r="L23" s="30"/>
      <c r="M23" s="31" t="str">
        <f t="shared" si="1"/>
        <v/>
      </c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61">
        <v>25000</v>
      </c>
      <c r="AA23" s="62"/>
      <c r="AB23" s="63"/>
      <c r="AC23" s="62"/>
    </row>
    <row r="24" spans="1:29" x14ac:dyDescent="0.3">
      <c r="A24" s="25">
        <f>WORKDAY(EOMONTH(C24,-1),10,'Feriados!'!Feriados)</f>
        <v>46521</v>
      </c>
      <c r="B24" s="25">
        <v>46533</v>
      </c>
      <c r="C24" s="25">
        <f>WORKDAY.INTL(EOMONTH(B24,0)+1,-1,1,'Feriados!'!Feriados)</f>
        <v>46538</v>
      </c>
      <c r="D24" s="26" t="s">
        <v>295</v>
      </c>
      <c r="E24" s="27" t="s">
        <v>141</v>
      </c>
      <c r="F24" s="28">
        <v>271</v>
      </c>
      <c r="G24" s="29" t="s">
        <v>292</v>
      </c>
      <c r="H24" s="30"/>
      <c r="I24" s="30"/>
      <c r="J24" s="31" t="str">
        <f t="shared" si="0"/>
        <v/>
      </c>
      <c r="K24" s="30"/>
      <c r="L24" s="30"/>
      <c r="M24" s="31" t="str">
        <f t="shared" si="1"/>
        <v/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61">
        <v>25000</v>
      </c>
      <c r="AA24" s="62"/>
      <c r="AB24" s="63"/>
      <c r="AC24" s="62"/>
    </row>
  </sheetData>
  <mergeCells count="10">
    <mergeCell ref="Z11:AC11"/>
    <mergeCell ref="A11:A12"/>
    <mergeCell ref="B11:B12"/>
    <mergeCell ref="C11:C12"/>
    <mergeCell ref="D11:E11"/>
    <mergeCell ref="F11:G11"/>
    <mergeCell ref="H11:J11"/>
    <mergeCell ref="K11:M11"/>
    <mergeCell ref="N11:O11"/>
    <mergeCell ref="P11:Y11"/>
  </mergeCells>
  <conditionalFormatting sqref="AB13:AB24">
    <cfRule type="cellIs" dxfId="45" priority="8" operator="equal">
      <formula>"Necessário Recomposição"</formula>
    </cfRule>
    <cfRule type="cellIs" dxfId="44" priority="9" operator="equal">
      <formula>"Em Conformidade"</formula>
    </cfRule>
  </conditionalFormatting>
  <conditionalFormatting sqref="AC13:AC24">
    <cfRule type="cellIs" dxfId="43" priority="6" operator="lessThanOrEqual">
      <formula>0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8C6F6-1722-44A5-AA65-33CEC9F86315}">
  <dimension ref="A1:AF42"/>
  <sheetViews>
    <sheetView showGridLines="0" zoomScaleNormal="100" workbookViewId="0">
      <pane ySplit="11" topLeftCell="A24" activePane="bottomLeft" state="frozen"/>
      <selection pane="bottomLeft" activeCell="G42" sqref="G42"/>
    </sheetView>
  </sheetViews>
  <sheetFormatPr defaultRowHeight="14.4" x14ac:dyDescent="0.3"/>
  <cols>
    <col min="1" max="1" width="5.77734375" customWidth="1"/>
    <col min="2" max="2" width="19.5546875" bestFit="1" customWidth="1"/>
    <col min="3" max="3" width="31.88671875" bestFit="1" customWidth="1"/>
    <col min="4" max="4" width="35" bestFit="1" customWidth="1"/>
    <col min="5" max="5" width="19.109375" bestFit="1" customWidth="1"/>
    <col min="6" max="6" width="13.88671875" bestFit="1" customWidth="1"/>
    <col min="7" max="7" width="13.5546875" bestFit="1" customWidth="1"/>
    <col min="8" max="8" width="14" bestFit="1" customWidth="1"/>
    <col min="9" max="9" width="18.33203125" bestFit="1" customWidth="1"/>
    <col min="10" max="10" width="59.886718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</row>
    <row r="2" spans="1:32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</row>
    <row r="3" spans="1:32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</row>
    <row r="5" spans="1:32" x14ac:dyDescent="0.3">
      <c r="B5" s="85" t="s">
        <v>173</v>
      </c>
      <c r="C5" s="86"/>
    </row>
    <row r="6" spans="1:32" x14ac:dyDescent="0.3">
      <c r="B6" s="87" t="s">
        <v>174</v>
      </c>
      <c r="C6" s="88" t="s">
        <v>175</v>
      </c>
    </row>
    <row r="7" spans="1:32" x14ac:dyDescent="0.3">
      <c r="B7" s="89" t="s">
        <v>176</v>
      </c>
      <c r="C7" s="88">
        <v>271</v>
      </c>
    </row>
    <row r="8" spans="1:32" x14ac:dyDescent="0.3">
      <c r="B8" s="89" t="s">
        <v>177</v>
      </c>
      <c r="C8" s="88" t="s">
        <v>292</v>
      </c>
    </row>
    <row r="9" spans="1:32" x14ac:dyDescent="0.3">
      <c r="B9" s="90" t="s">
        <v>131</v>
      </c>
      <c r="C9" s="91" t="s">
        <v>141</v>
      </c>
    </row>
    <row r="11" spans="1:32" ht="15.6" x14ac:dyDescent="0.3">
      <c r="B11" s="93" t="s">
        <v>33</v>
      </c>
      <c r="C11" s="92" t="s">
        <v>178</v>
      </c>
      <c r="D11" s="92" t="s">
        <v>179</v>
      </c>
      <c r="E11" s="92" t="s">
        <v>180</v>
      </c>
      <c r="F11" s="94" t="s">
        <v>181</v>
      </c>
      <c r="G11" s="94" t="s">
        <v>182</v>
      </c>
      <c r="H11" s="94" t="s">
        <v>192</v>
      </c>
      <c r="I11" s="92" t="s">
        <v>193</v>
      </c>
      <c r="J11" s="92" t="s">
        <v>198</v>
      </c>
    </row>
    <row r="12" spans="1:32" x14ac:dyDescent="0.3">
      <c r="B12" s="197" t="s">
        <v>301</v>
      </c>
      <c r="C12" s="197" t="s">
        <v>184</v>
      </c>
      <c r="D12" s="197" t="s">
        <v>185</v>
      </c>
      <c r="E12" s="197" t="s">
        <v>186</v>
      </c>
      <c r="F12" s="198">
        <v>10263994.52</v>
      </c>
      <c r="G12" s="198"/>
      <c r="H12" s="95">
        <f>WORKDAY.INTL(EOMONTH(B12,0)+1,-1,1,'Feriados!'!Feriados)</f>
        <v>46171</v>
      </c>
      <c r="I12" s="97" t="s">
        <v>195</v>
      </c>
      <c r="J12" s="97" t="s">
        <v>328</v>
      </c>
    </row>
    <row r="13" spans="1:32" x14ac:dyDescent="0.3">
      <c r="B13" s="197" t="s">
        <v>301</v>
      </c>
      <c r="C13" s="197" t="s">
        <v>187</v>
      </c>
      <c r="D13" s="197" t="s">
        <v>32</v>
      </c>
      <c r="E13" s="197" t="s">
        <v>32</v>
      </c>
      <c r="F13" s="205">
        <v>-9763818.8100000005</v>
      </c>
      <c r="G13" s="198"/>
      <c r="H13" s="95">
        <f>WORKDAY.INTL(EOMONTH(B13,0)+1,-1,1,'Feriados!'!Feriados)</f>
        <v>46171</v>
      </c>
      <c r="I13" s="97" t="s">
        <v>200</v>
      </c>
      <c r="J13" s="204" t="s">
        <v>311</v>
      </c>
    </row>
    <row r="14" spans="1:32" x14ac:dyDescent="0.3">
      <c r="B14" s="197" t="s">
        <v>301</v>
      </c>
      <c r="C14" s="197" t="s">
        <v>187</v>
      </c>
      <c r="D14" s="197"/>
      <c r="E14" s="197"/>
      <c r="F14" s="198">
        <v>-40000</v>
      </c>
      <c r="G14" s="198"/>
      <c r="H14" s="95">
        <f>WORKDAY.INTL(EOMONTH(B14,0)+1,-1,1,'Feriados!'!Feriados)</f>
        <v>46171</v>
      </c>
      <c r="I14" s="97" t="s">
        <v>196</v>
      </c>
      <c r="J14" s="204" t="s">
        <v>312</v>
      </c>
    </row>
    <row r="15" spans="1:32" x14ac:dyDescent="0.3">
      <c r="B15" s="197" t="s">
        <v>301</v>
      </c>
      <c r="C15" s="197" t="s">
        <v>188</v>
      </c>
      <c r="D15" s="197" t="s">
        <v>32</v>
      </c>
      <c r="E15" s="197" t="s">
        <v>32</v>
      </c>
      <c r="F15" s="198"/>
      <c r="G15" s="198">
        <v>460175.71</v>
      </c>
      <c r="H15" s="95">
        <f>WORKDAY.INTL(EOMONTH(B15,0)+1,-1,1,'Feriados!'!Feriados)</f>
        <v>46171</v>
      </c>
      <c r="I15" s="97" t="s">
        <v>194</v>
      </c>
      <c r="J15" s="97"/>
    </row>
    <row r="16" spans="1:32" x14ac:dyDescent="0.3">
      <c r="B16" s="197" t="s">
        <v>302</v>
      </c>
      <c r="C16" s="197" t="s">
        <v>187</v>
      </c>
      <c r="D16" s="197" t="s">
        <v>32</v>
      </c>
      <c r="E16" s="197" t="s">
        <v>32</v>
      </c>
      <c r="F16" s="198">
        <v>-2142</v>
      </c>
      <c r="G16" s="198"/>
      <c r="H16" s="95">
        <f>WORKDAY.INTL(EOMONTH(B16,0)+1,-1,1,'Feriados!'!Feriados)</f>
        <v>46203</v>
      </c>
      <c r="I16" s="97" t="s">
        <v>196</v>
      </c>
      <c r="J16" s="97" t="s">
        <v>313</v>
      </c>
    </row>
    <row r="17" spans="2:10" x14ac:dyDescent="0.3">
      <c r="B17" s="197" t="s">
        <v>302</v>
      </c>
      <c r="C17" s="197" t="s">
        <v>188</v>
      </c>
      <c r="D17" s="197" t="s">
        <v>32</v>
      </c>
      <c r="E17" s="197" t="s">
        <v>32</v>
      </c>
      <c r="F17" s="198"/>
      <c r="G17" s="198">
        <v>458033.71</v>
      </c>
      <c r="H17" s="95">
        <f>WORKDAY.INTL(EOMONTH(B17,0)+1,-1,1,'Feriados!'!Feriados)</f>
        <v>46203</v>
      </c>
      <c r="I17" s="97" t="s">
        <v>194</v>
      </c>
      <c r="J17" s="97"/>
    </row>
    <row r="18" spans="2:10" x14ac:dyDescent="0.3">
      <c r="B18" s="197" t="s">
        <v>183</v>
      </c>
      <c r="C18" s="197" t="s">
        <v>303</v>
      </c>
      <c r="D18" s="197" t="s">
        <v>32</v>
      </c>
      <c r="E18" s="197" t="s">
        <v>32</v>
      </c>
      <c r="F18" s="198">
        <v>-87</v>
      </c>
      <c r="G18" s="198"/>
      <c r="H18" s="95">
        <f>WORKDAY.INTL(EOMONTH(B18,0)+1,-1,1,'Feriados!'!Feriados)</f>
        <v>46203</v>
      </c>
      <c r="I18" s="97" t="s">
        <v>196</v>
      </c>
      <c r="J18" s="97" t="s">
        <v>314</v>
      </c>
    </row>
    <row r="19" spans="2:10" x14ac:dyDescent="0.3">
      <c r="B19" s="197" t="s">
        <v>183</v>
      </c>
      <c r="C19" s="197" t="s">
        <v>304</v>
      </c>
      <c r="D19" s="197" t="s">
        <v>32</v>
      </c>
      <c r="E19" s="197" t="s">
        <v>32</v>
      </c>
      <c r="F19" s="198">
        <v>-1.65</v>
      </c>
      <c r="G19" s="198"/>
      <c r="H19" s="95">
        <f>WORKDAY.INTL(EOMONTH(B19,0)+1,-1,1,'Feriados!'!Feriados)</f>
        <v>46203</v>
      </c>
      <c r="I19" s="97" t="s">
        <v>196</v>
      </c>
      <c r="J19" s="97" t="s">
        <v>314</v>
      </c>
    </row>
    <row r="20" spans="2:10" x14ac:dyDescent="0.3">
      <c r="B20" s="197" t="s">
        <v>183</v>
      </c>
      <c r="C20" s="197" t="s">
        <v>187</v>
      </c>
      <c r="D20" s="197" t="s">
        <v>32</v>
      </c>
      <c r="E20" s="197" t="s">
        <v>32</v>
      </c>
      <c r="F20" s="198">
        <v>-39037.699999999997</v>
      </c>
      <c r="G20" s="198"/>
      <c r="H20" s="95">
        <f>WORKDAY.INTL(EOMONTH(B20,0)+1,-1,1,'Feriados!'!Feriados)</f>
        <v>46203</v>
      </c>
      <c r="I20" s="97" t="s">
        <v>196</v>
      </c>
      <c r="J20" s="97" t="s">
        <v>315</v>
      </c>
    </row>
    <row r="21" spans="2:10" x14ac:dyDescent="0.3">
      <c r="B21" s="197" t="s">
        <v>183</v>
      </c>
      <c r="C21" s="197" t="s">
        <v>188</v>
      </c>
      <c r="D21" s="197" t="s">
        <v>32</v>
      </c>
      <c r="E21" s="197" t="s">
        <v>32</v>
      </c>
      <c r="F21" s="198"/>
      <c r="G21" s="198">
        <v>418907.36</v>
      </c>
      <c r="H21" s="95">
        <f>WORKDAY.INTL(EOMONTH(B21,0)+1,-1,1,'Feriados!'!Feriados)</f>
        <v>46203</v>
      </c>
      <c r="I21" s="97" t="s">
        <v>194</v>
      </c>
      <c r="J21" s="97" t="s">
        <v>194</v>
      </c>
    </row>
    <row r="22" spans="2:10" x14ac:dyDescent="0.3">
      <c r="B22" s="197" t="s">
        <v>189</v>
      </c>
      <c r="C22" s="197" t="s">
        <v>190</v>
      </c>
      <c r="D22" s="197" t="s">
        <v>32</v>
      </c>
      <c r="E22" s="197" t="s">
        <v>32</v>
      </c>
      <c r="F22" s="198">
        <v>-130000</v>
      </c>
      <c r="G22" s="198"/>
      <c r="H22" s="95">
        <f>WORKDAY.INTL(EOMONTH(B22,0)+1,-1,1,'Feriados!'!Feriados)</f>
        <v>46203</v>
      </c>
      <c r="I22" s="97" t="s">
        <v>197</v>
      </c>
      <c r="J22" s="97"/>
    </row>
    <row r="23" spans="2:10" x14ac:dyDescent="0.3">
      <c r="B23" s="197" t="s">
        <v>189</v>
      </c>
      <c r="C23" s="197" t="s">
        <v>188</v>
      </c>
      <c r="D23" s="197" t="s">
        <v>32</v>
      </c>
      <c r="E23" s="197" t="s">
        <v>32</v>
      </c>
      <c r="F23" s="198"/>
      <c r="G23" s="198">
        <v>288907.36</v>
      </c>
      <c r="H23" s="95">
        <f>WORKDAY.INTL(EOMONTH(B23,0)+1,-1,1,'Feriados!'!Feriados)</f>
        <v>46203</v>
      </c>
      <c r="I23" s="97" t="s">
        <v>194</v>
      </c>
      <c r="J23" s="96"/>
    </row>
    <row r="24" spans="2:10" x14ac:dyDescent="0.3">
      <c r="B24" s="197" t="s">
        <v>305</v>
      </c>
      <c r="C24" s="197" t="s">
        <v>187</v>
      </c>
      <c r="D24" s="197" t="s">
        <v>32</v>
      </c>
      <c r="E24" s="197" t="s">
        <v>32</v>
      </c>
      <c r="F24" s="198">
        <v>-238638.24</v>
      </c>
      <c r="G24" s="198"/>
      <c r="H24" s="95">
        <f>WORKDAY.INTL(EOMONTH(B24,0)+1,-1,1,'Feriados!'!Feriados)</f>
        <v>46203</v>
      </c>
      <c r="I24" s="97" t="s">
        <v>196</v>
      </c>
      <c r="J24" s="97" t="s">
        <v>316</v>
      </c>
    </row>
    <row r="25" spans="2:10" x14ac:dyDescent="0.3">
      <c r="B25" s="197" t="s">
        <v>305</v>
      </c>
      <c r="C25" s="197" t="s">
        <v>188</v>
      </c>
      <c r="D25" s="197" t="s">
        <v>32</v>
      </c>
      <c r="E25" s="197" t="s">
        <v>32</v>
      </c>
      <c r="F25" s="198"/>
      <c r="G25" s="198">
        <v>50269.120000000003</v>
      </c>
      <c r="H25" s="95">
        <f>WORKDAY.INTL(EOMONTH(B25,0)+1,-1,1,'Feriados!'!Feriados)</f>
        <v>46203</v>
      </c>
      <c r="I25" s="97" t="s">
        <v>194</v>
      </c>
      <c r="J25" s="96"/>
    </row>
    <row r="26" spans="2:10" x14ac:dyDescent="0.3">
      <c r="B26" s="197" t="s">
        <v>191</v>
      </c>
      <c r="C26" s="197" t="s">
        <v>187</v>
      </c>
      <c r="D26" s="197" t="s">
        <v>32</v>
      </c>
      <c r="E26" s="197" t="s">
        <v>32</v>
      </c>
      <c r="F26" s="198">
        <v>-10000</v>
      </c>
      <c r="G26" s="198"/>
      <c r="H26" s="95">
        <f>WORKDAY.INTL(EOMONTH(B26,0)+1,-1,1,'Feriados!'!Feriados)</f>
        <v>46203</v>
      </c>
      <c r="I26" s="97" t="s">
        <v>196</v>
      </c>
      <c r="J26" s="97" t="s">
        <v>329</v>
      </c>
    </row>
    <row r="27" spans="2:10" x14ac:dyDescent="0.3">
      <c r="B27" s="197" t="s">
        <v>191</v>
      </c>
      <c r="C27" s="197" t="s">
        <v>188</v>
      </c>
      <c r="D27" s="197" t="s">
        <v>32</v>
      </c>
      <c r="E27" s="197" t="s">
        <v>32</v>
      </c>
      <c r="F27" s="198"/>
      <c r="G27" s="198">
        <v>40269.120000000003</v>
      </c>
      <c r="H27" s="95">
        <f>WORKDAY.INTL(EOMONTH(B27,0)+1,-1,1,'Feriados!'!Feriados)</f>
        <v>46203</v>
      </c>
      <c r="I27" s="97" t="s">
        <v>194</v>
      </c>
      <c r="J27" s="96"/>
    </row>
    <row r="28" spans="2:10" x14ac:dyDescent="0.3">
      <c r="B28" s="197" t="s">
        <v>306</v>
      </c>
      <c r="C28" s="197" t="s">
        <v>307</v>
      </c>
      <c r="D28" s="197" t="s">
        <v>185</v>
      </c>
      <c r="E28" s="197" t="s">
        <v>186</v>
      </c>
      <c r="F28" s="198">
        <v>8710.2999999999993</v>
      </c>
      <c r="G28" s="198"/>
      <c r="H28" s="95">
        <f>WORKDAY.INTL(EOMONTH(B28,0)+1,-1,1,'Feriados!'!Feriados)</f>
        <v>46203</v>
      </c>
      <c r="I28" s="97" t="s">
        <v>333</v>
      </c>
      <c r="J28" s="97" t="s">
        <v>331</v>
      </c>
    </row>
    <row r="29" spans="2:10" x14ac:dyDescent="0.3">
      <c r="B29" s="197" t="s">
        <v>306</v>
      </c>
      <c r="C29" s="197" t="s">
        <v>187</v>
      </c>
      <c r="D29" s="197" t="s">
        <v>32</v>
      </c>
      <c r="E29" s="197" t="s">
        <v>32</v>
      </c>
      <c r="F29" s="198">
        <v>-8710.2999999999993</v>
      </c>
      <c r="G29" s="198"/>
      <c r="H29" s="95">
        <f>WORKDAY.INTL(EOMONTH(B29,0)+1,-1,1,'Feriados!'!Feriados)</f>
        <v>46203</v>
      </c>
      <c r="I29" s="97" t="s">
        <v>196</v>
      </c>
      <c r="J29" s="97" t="s">
        <v>331</v>
      </c>
    </row>
    <row r="30" spans="2:10" x14ac:dyDescent="0.3">
      <c r="B30" s="197" t="s">
        <v>306</v>
      </c>
      <c r="C30" s="197" t="s">
        <v>187</v>
      </c>
      <c r="D30" s="197" t="s">
        <v>342</v>
      </c>
      <c r="E30" s="197" t="s">
        <v>343</v>
      </c>
      <c r="F30" s="198">
        <v>-258.08</v>
      </c>
      <c r="G30" s="198"/>
      <c r="H30" s="95">
        <f>WORKDAY.INTL(EOMONTH(B30,0)+1,-1,1,'Feriados!'!Feriados)</f>
        <v>46203</v>
      </c>
      <c r="I30" s="97" t="s">
        <v>196</v>
      </c>
      <c r="J30" s="97" t="s">
        <v>330</v>
      </c>
    </row>
    <row r="31" spans="2:10" x14ac:dyDescent="0.3">
      <c r="B31" s="197" t="s">
        <v>306</v>
      </c>
      <c r="C31" s="197" t="s">
        <v>187</v>
      </c>
      <c r="D31" s="197" t="s">
        <v>342</v>
      </c>
      <c r="E31" s="197" t="s">
        <v>343</v>
      </c>
      <c r="F31" s="198">
        <v>-16.920000000000002</v>
      </c>
      <c r="G31" s="198"/>
      <c r="H31" s="95">
        <f>WORKDAY.INTL(EOMONTH(B31,0)+1,-1,1,'Feriados!'!Feriados)</f>
        <v>46203</v>
      </c>
      <c r="I31" s="97" t="s">
        <v>196</v>
      </c>
      <c r="J31" s="97" t="s">
        <v>332</v>
      </c>
    </row>
    <row r="32" spans="2:10" x14ac:dyDescent="0.3">
      <c r="B32" s="197" t="s">
        <v>306</v>
      </c>
      <c r="C32" s="197" t="s">
        <v>188</v>
      </c>
      <c r="D32" s="197" t="s">
        <v>32</v>
      </c>
      <c r="E32" s="197" t="s">
        <v>32</v>
      </c>
      <c r="F32" s="198"/>
      <c r="G32" s="198">
        <v>39994.120000000003</v>
      </c>
      <c r="H32" s="95">
        <f>WORKDAY.INTL(EOMONTH(B32,0)+1,-1,1,'Feriados!'!Feriados)</f>
        <v>46203</v>
      </c>
      <c r="I32" s="97" t="s">
        <v>194</v>
      </c>
      <c r="J32" s="96"/>
    </row>
    <row r="33" spans="2:10" x14ac:dyDescent="0.3">
      <c r="B33" s="211">
        <v>46196</v>
      </c>
      <c r="C33" s="197" t="s">
        <v>187</v>
      </c>
      <c r="D33" s="197" t="s">
        <v>340</v>
      </c>
      <c r="E33" s="197" t="s">
        <v>341</v>
      </c>
      <c r="F33" s="198">
        <v>-1500</v>
      </c>
      <c r="G33" s="198"/>
      <c r="H33" s="95">
        <f>WORKDAY.INTL(EOMONTH(B33,0)+1,-1,1,'Feriados!'!Feriados)</f>
        <v>46203</v>
      </c>
      <c r="I33" s="97" t="s">
        <v>196</v>
      </c>
      <c r="J33" s="97" t="s">
        <v>339</v>
      </c>
    </row>
    <row r="34" spans="2:10" x14ac:dyDescent="0.3">
      <c r="B34" s="211" t="s">
        <v>334</v>
      </c>
      <c r="C34" s="197" t="s">
        <v>188</v>
      </c>
      <c r="D34" s="197" t="s">
        <v>32</v>
      </c>
      <c r="E34" s="197" t="s">
        <v>32</v>
      </c>
      <c r="F34" s="198"/>
      <c r="G34" s="198">
        <v>38494.120000000003</v>
      </c>
      <c r="H34" s="95">
        <f>WORKDAY.INTL(EOMONTH(B34,0)+1,-1,1,'Feriados!'!Feriados)</f>
        <v>46203</v>
      </c>
      <c r="I34" s="97" t="s">
        <v>194</v>
      </c>
      <c r="J34" s="96"/>
    </row>
    <row r="35" spans="2:10" x14ac:dyDescent="0.3">
      <c r="B35" s="211" t="s">
        <v>335</v>
      </c>
      <c r="C35" s="197" t="s">
        <v>336</v>
      </c>
      <c r="D35" s="197" t="s">
        <v>32</v>
      </c>
      <c r="E35" s="197" t="s">
        <v>32</v>
      </c>
      <c r="F35" s="198">
        <v>-87</v>
      </c>
      <c r="G35" s="198"/>
      <c r="H35" s="95">
        <f>WORKDAY.INTL(EOMONTH(B35,0)+1,-1,1,'Feriados!'!Feriados)</f>
        <v>46234</v>
      </c>
      <c r="I35" s="97" t="s">
        <v>196</v>
      </c>
      <c r="J35" s="97" t="s">
        <v>314</v>
      </c>
    </row>
    <row r="36" spans="2:10" x14ac:dyDescent="0.3">
      <c r="B36" s="211" t="s">
        <v>335</v>
      </c>
      <c r="C36" s="197" t="s">
        <v>304</v>
      </c>
      <c r="D36" s="197" t="s">
        <v>32</v>
      </c>
      <c r="E36" s="197" t="s">
        <v>32</v>
      </c>
      <c r="F36" s="198">
        <v>-4.4000000000000004</v>
      </c>
      <c r="G36" s="198"/>
      <c r="H36" s="95">
        <f>WORKDAY.INTL(EOMONTH(B36,0)+1,-1,1,'Feriados!'!Feriados)</f>
        <v>46234</v>
      </c>
      <c r="I36" s="97" t="s">
        <v>196</v>
      </c>
      <c r="J36" s="97" t="s">
        <v>314</v>
      </c>
    </row>
    <row r="37" spans="2:10" x14ac:dyDescent="0.3">
      <c r="B37" s="211" t="s">
        <v>335</v>
      </c>
      <c r="C37" s="197" t="s">
        <v>188</v>
      </c>
      <c r="D37" s="197" t="s">
        <v>32</v>
      </c>
      <c r="E37" s="197" t="s">
        <v>32</v>
      </c>
      <c r="F37" s="198"/>
      <c r="G37" s="198">
        <v>38402.720000000001</v>
      </c>
      <c r="H37" s="95">
        <f>WORKDAY.INTL(EOMONTH(B37,0)+1,-1,1,'Feriados!'!Feriados)</f>
        <v>46234</v>
      </c>
      <c r="I37" s="97" t="s">
        <v>194</v>
      </c>
      <c r="J37" s="96"/>
    </row>
    <row r="38" spans="2:10" x14ac:dyDescent="0.3">
      <c r="B38" s="211" t="s">
        <v>337</v>
      </c>
      <c r="C38" s="197" t="s">
        <v>187</v>
      </c>
      <c r="D38" s="197" t="s">
        <v>342</v>
      </c>
      <c r="E38" s="197" t="s">
        <v>343</v>
      </c>
      <c r="F38" s="198">
        <v>-258.08</v>
      </c>
      <c r="G38" s="198"/>
      <c r="H38" s="95">
        <f>WORKDAY.INTL(EOMONTH(B38,0)+1,-1,1,'Feriados!'!Feriados)</f>
        <v>46234</v>
      </c>
      <c r="I38" s="97" t="s">
        <v>196</v>
      </c>
      <c r="J38" s="97" t="s">
        <v>330</v>
      </c>
    </row>
    <row r="39" spans="2:10" x14ac:dyDescent="0.3">
      <c r="B39" s="211" t="s">
        <v>337</v>
      </c>
      <c r="C39" s="197" t="s">
        <v>187</v>
      </c>
      <c r="D39" s="197" t="s">
        <v>342</v>
      </c>
      <c r="E39" s="197" t="s">
        <v>343</v>
      </c>
      <c r="F39" s="198">
        <v>-16.920000000000002</v>
      </c>
      <c r="G39" s="198"/>
      <c r="H39" s="95">
        <f>WORKDAY.INTL(EOMONTH(B39,0)+1,-1,1,'Feriados!'!Feriados)</f>
        <v>46234</v>
      </c>
      <c r="I39" s="97" t="s">
        <v>196</v>
      </c>
      <c r="J39" s="97" t="s">
        <v>332</v>
      </c>
    </row>
    <row r="40" spans="2:10" x14ac:dyDescent="0.3">
      <c r="B40" s="211" t="s">
        <v>337</v>
      </c>
      <c r="C40" s="197" t="s">
        <v>188</v>
      </c>
      <c r="D40" s="197" t="s">
        <v>32</v>
      </c>
      <c r="E40" s="197" t="s">
        <v>32</v>
      </c>
      <c r="F40" s="198"/>
      <c r="G40" s="198">
        <v>38127.72</v>
      </c>
      <c r="H40" s="95">
        <f>WORKDAY.INTL(EOMONTH(B40,0)+1,-1,1,'Feriados!'!Feriados)</f>
        <v>46234</v>
      </c>
      <c r="I40" s="97" t="s">
        <v>194</v>
      </c>
      <c r="J40" s="96"/>
    </row>
    <row r="41" spans="2:10" s="265" customFormat="1" x14ac:dyDescent="0.3">
      <c r="B41" s="262" t="s">
        <v>338</v>
      </c>
      <c r="C41" s="263" t="s">
        <v>187</v>
      </c>
      <c r="D41" s="263" t="s">
        <v>185</v>
      </c>
      <c r="E41" s="263" t="s">
        <v>186</v>
      </c>
      <c r="F41" s="264">
        <v>-5272.93</v>
      </c>
      <c r="G41" s="264"/>
      <c r="H41" s="95">
        <f>WORKDAY.INTL(EOMONTH(B41,0)+1,-1,1,'Feriados!'!Feriados)</f>
        <v>46234</v>
      </c>
      <c r="I41" s="97" t="s">
        <v>196</v>
      </c>
      <c r="J41" s="96" t="s">
        <v>345</v>
      </c>
    </row>
    <row r="42" spans="2:10" x14ac:dyDescent="0.3">
      <c r="B42" s="211" t="s">
        <v>338</v>
      </c>
      <c r="C42" s="197" t="s">
        <v>188</v>
      </c>
      <c r="D42" s="197" t="s">
        <v>32</v>
      </c>
      <c r="E42" s="197" t="s">
        <v>32</v>
      </c>
      <c r="F42" s="198"/>
      <c r="G42" s="198">
        <v>32854.79</v>
      </c>
      <c r="H42" s="95">
        <f>WORKDAY.INTL(EOMONTH(B42,0)+1,-1,1,'Feriados!'!Feriados)</f>
        <v>46234</v>
      </c>
      <c r="I42" s="97" t="s">
        <v>194</v>
      </c>
      <c r="J42" s="96"/>
    </row>
  </sheetData>
  <conditionalFormatting sqref="F12:F42">
    <cfRule type="cellIs" dxfId="42" priority="5" operator="greaterThan">
      <formula>0</formula>
    </cfRule>
  </conditionalFormatting>
  <conditionalFormatting sqref="F38:F39">
    <cfRule type="cellIs" dxfId="41" priority="1" operator="lessThan">
      <formula>0</formula>
    </cfRule>
  </conditionalFormatting>
  <conditionalFormatting sqref="F12:G42">
    <cfRule type="cellIs" dxfId="40" priority="2" operator="lessThan">
      <formula>0</formula>
    </cfRule>
  </conditionalFormatting>
  <conditionalFormatting sqref="G12:G42">
    <cfRule type="cellIs" dxfId="39" priority="6" operator="greaterThan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0145-3BE7-47F1-8B3D-472FD44D6C71}">
  <dimension ref="A1:AF21"/>
  <sheetViews>
    <sheetView showGridLines="0" zoomScaleNormal="100" workbookViewId="0">
      <pane ySplit="3" topLeftCell="A4" activePane="bottomLeft" state="frozen"/>
      <selection pane="bottomLeft" activeCell="G11" sqref="G11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</row>
    <row r="2" spans="1:32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</row>
    <row r="3" spans="1:32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</row>
    <row r="5" spans="1:32" x14ac:dyDescent="0.3">
      <c r="B5" s="64"/>
      <c r="C5" s="65"/>
      <c r="D5" s="66"/>
      <c r="E5" s="67"/>
      <c r="F5" s="64"/>
      <c r="G5" s="79" t="s">
        <v>162</v>
      </c>
      <c r="H5" s="68">
        <v>130000</v>
      </c>
      <c r="I5" s="68"/>
      <c r="J5" s="67"/>
      <c r="K5" s="68"/>
      <c r="L5" s="79" t="s">
        <v>170</v>
      </c>
      <c r="M5" s="68">
        <v>346932.80000000005</v>
      </c>
      <c r="N5" s="70"/>
    </row>
    <row r="6" spans="1:32" x14ac:dyDescent="0.3">
      <c r="B6" s="64"/>
      <c r="C6" s="65"/>
      <c r="D6" s="66"/>
      <c r="E6" s="67"/>
      <c r="F6" s="64"/>
      <c r="G6" s="79" t="s">
        <v>163</v>
      </c>
      <c r="H6" s="68">
        <v>25000</v>
      </c>
      <c r="I6" s="68"/>
      <c r="J6" s="67"/>
      <c r="K6" s="68"/>
      <c r="L6" s="68"/>
      <c r="M6" s="69"/>
      <c r="N6" s="71"/>
    </row>
    <row r="7" spans="1:32" ht="15" thickBot="1" x14ac:dyDescent="0.35">
      <c r="B7" s="64"/>
      <c r="C7" s="65"/>
      <c r="D7" s="66"/>
      <c r="E7" s="67"/>
      <c r="F7" s="68"/>
      <c r="G7" s="68"/>
      <c r="H7" s="68"/>
      <c r="I7" s="68"/>
      <c r="J7" s="67"/>
      <c r="K7" s="68"/>
      <c r="L7" s="68"/>
      <c r="M7" s="68"/>
      <c r="N7" s="68"/>
    </row>
    <row r="8" spans="1:32" ht="18.600000000000001" thickBot="1" x14ac:dyDescent="0.35">
      <c r="B8" s="72"/>
      <c r="C8" s="73"/>
      <c r="D8" s="74"/>
      <c r="E8" s="75"/>
      <c r="F8" s="242" t="s">
        <v>129</v>
      </c>
      <c r="G8" s="243"/>
      <c r="H8" s="243"/>
      <c r="I8" s="244"/>
      <c r="J8" s="76"/>
      <c r="K8" s="245" t="s">
        <v>169</v>
      </c>
      <c r="L8" s="243"/>
      <c r="M8" s="243"/>
      <c r="N8" s="244"/>
    </row>
    <row r="9" spans="1:32" ht="27.6" x14ac:dyDescent="0.3">
      <c r="B9" s="64"/>
      <c r="C9" s="80" t="s">
        <v>164</v>
      </c>
      <c r="D9" s="81" t="s">
        <v>165</v>
      </c>
      <c r="E9" s="77"/>
      <c r="F9" s="82" t="s">
        <v>166</v>
      </c>
      <c r="G9" s="83" t="s">
        <v>310</v>
      </c>
      <c r="H9" s="83" t="s">
        <v>167</v>
      </c>
      <c r="I9" s="84" t="s">
        <v>168</v>
      </c>
      <c r="J9" s="77"/>
      <c r="K9" s="270" t="s">
        <v>166</v>
      </c>
      <c r="L9" s="83" t="s">
        <v>310</v>
      </c>
      <c r="M9" s="83" t="s">
        <v>167</v>
      </c>
      <c r="N9" s="84" t="s">
        <v>168</v>
      </c>
    </row>
    <row r="10" spans="1:32" x14ac:dyDescent="0.3">
      <c r="B10" s="78"/>
      <c r="C10" s="274">
        <v>1</v>
      </c>
      <c r="D10" s="275">
        <f>Fechamento!A13</f>
        <v>46188</v>
      </c>
      <c r="E10" s="67"/>
      <c r="F10" s="266">
        <f>$H$6</f>
        <v>25000</v>
      </c>
      <c r="G10" s="267">
        <v>130183.08</v>
      </c>
      <c r="H10" s="268" t="str">
        <f t="shared" ref="H10" si="0">IF(G10="","-",IF(G10&gt;=F10,"Em Conformidade","Necessária Recomposição"))</f>
        <v>Em Conformidade</v>
      </c>
      <c r="I10" s="269" t="str">
        <f t="shared" ref="I10" si="1">IF(H10="-","-",IF(H10="Em Conformidade","-",F10-G10))</f>
        <v>-</v>
      </c>
      <c r="J10" s="67"/>
      <c r="K10" s="271">
        <v>0</v>
      </c>
      <c r="L10" s="272">
        <v>20430.96</v>
      </c>
      <c r="M10" s="268" t="str">
        <f>IF(L10="","-",IF(L10&gt;=K10,"Em Conformidade","Necessária Recomposição"))</f>
        <v>Em Conformidade</v>
      </c>
      <c r="N10" s="273" t="str">
        <f>IF(M10="-","-",IF(M10="Em Conformidade","-",K10-L10))</f>
        <v>-</v>
      </c>
    </row>
    <row r="11" spans="1:32" x14ac:dyDescent="0.3">
      <c r="B11" s="78"/>
      <c r="C11" s="274">
        <f t="shared" ref="C11:C21" si="2">C10+1</f>
        <v>2</v>
      </c>
      <c r="D11" s="275">
        <f>Fechamento!A14</f>
        <v>46217</v>
      </c>
      <c r="E11" s="67"/>
      <c r="F11" s="266">
        <f t="shared" ref="F11:F21" si="3">$H$6</f>
        <v>25000</v>
      </c>
      <c r="G11" s="267">
        <v>131396.65</v>
      </c>
      <c r="H11" s="268" t="str">
        <f t="shared" ref="H11:H21" si="4">IF(G11="","-",IF(G11&gt;=F11,"Em Conformidade","Necessária Recomposição"))</f>
        <v>Em Conformidade</v>
      </c>
      <c r="I11" s="269" t="str">
        <f t="shared" ref="I11:I21" si="5">IF(H11="-","-",IF(H11="Em Conformidade","-",F11-G11))</f>
        <v>-</v>
      </c>
      <c r="J11" s="67"/>
      <c r="K11" s="266">
        <v>0</v>
      </c>
      <c r="L11" s="267">
        <v>0</v>
      </c>
      <c r="M11" s="268" t="str">
        <f>IF(L11="","-",IF(L11&gt;=K11,"Em Conformidade","Necessária Recomposição"))</f>
        <v>Em Conformidade</v>
      </c>
      <c r="N11" s="273" t="str">
        <f>IF(M11="-","-",IF(M11="Em Conformidade","-",K11-L11))</f>
        <v>-</v>
      </c>
    </row>
    <row r="12" spans="1:32" x14ac:dyDescent="0.3">
      <c r="C12" s="274">
        <f t="shared" si="2"/>
        <v>3</v>
      </c>
      <c r="D12" s="275">
        <f>Fechamento!A15</f>
        <v>46248</v>
      </c>
      <c r="F12" s="266">
        <f t="shared" si="3"/>
        <v>25000</v>
      </c>
      <c r="G12" s="267"/>
      <c r="H12" s="268" t="str">
        <f t="shared" si="4"/>
        <v>-</v>
      </c>
      <c r="I12" s="269" t="str">
        <f t="shared" si="5"/>
        <v>-</v>
      </c>
    </row>
    <row r="13" spans="1:32" x14ac:dyDescent="0.3">
      <c r="C13" s="274">
        <f t="shared" si="2"/>
        <v>4</v>
      </c>
      <c r="D13" s="275">
        <f>Fechamento!A16</f>
        <v>46280</v>
      </c>
      <c r="F13" s="266">
        <f t="shared" si="3"/>
        <v>25000</v>
      </c>
      <c r="G13" s="267"/>
      <c r="H13" s="268" t="str">
        <f t="shared" si="4"/>
        <v>-</v>
      </c>
      <c r="I13" s="269" t="str">
        <f t="shared" si="5"/>
        <v>-</v>
      </c>
    </row>
    <row r="14" spans="1:32" x14ac:dyDescent="0.3">
      <c r="C14" s="274">
        <f t="shared" si="2"/>
        <v>5</v>
      </c>
      <c r="D14" s="275">
        <f>Fechamento!A17</f>
        <v>46310</v>
      </c>
      <c r="F14" s="266">
        <f t="shared" si="3"/>
        <v>25000</v>
      </c>
      <c r="G14" s="267"/>
      <c r="H14" s="268" t="str">
        <f t="shared" si="4"/>
        <v>-</v>
      </c>
      <c r="I14" s="269" t="str">
        <f t="shared" si="5"/>
        <v>-</v>
      </c>
    </row>
    <row r="15" spans="1:32" x14ac:dyDescent="0.3">
      <c r="C15" s="274">
        <f t="shared" si="2"/>
        <v>6</v>
      </c>
      <c r="D15" s="275">
        <f>Fechamento!A18</f>
        <v>46342</v>
      </c>
      <c r="F15" s="266">
        <f t="shared" si="3"/>
        <v>25000</v>
      </c>
      <c r="G15" s="267"/>
      <c r="H15" s="268" t="str">
        <f t="shared" si="4"/>
        <v>-</v>
      </c>
      <c r="I15" s="269" t="str">
        <f t="shared" si="5"/>
        <v>-</v>
      </c>
    </row>
    <row r="16" spans="1:32" x14ac:dyDescent="0.3">
      <c r="C16" s="274">
        <f t="shared" si="2"/>
        <v>7</v>
      </c>
      <c r="D16" s="275">
        <f>Fechamento!A19</f>
        <v>46370</v>
      </c>
      <c r="F16" s="266">
        <f t="shared" si="3"/>
        <v>25000</v>
      </c>
      <c r="G16" s="267"/>
      <c r="H16" s="268" t="str">
        <f t="shared" si="4"/>
        <v>-</v>
      </c>
      <c r="I16" s="269" t="str">
        <f t="shared" si="5"/>
        <v>-</v>
      </c>
    </row>
    <row r="17" spans="3:9" x14ac:dyDescent="0.3">
      <c r="C17" s="274">
        <f t="shared" si="2"/>
        <v>8</v>
      </c>
      <c r="D17" s="275">
        <f>Fechamento!A20</f>
        <v>46402</v>
      </c>
      <c r="F17" s="266">
        <f t="shared" si="3"/>
        <v>25000</v>
      </c>
      <c r="G17" s="267"/>
      <c r="H17" s="268" t="str">
        <f t="shared" si="4"/>
        <v>-</v>
      </c>
      <c r="I17" s="269" t="str">
        <f t="shared" si="5"/>
        <v>-</v>
      </c>
    </row>
    <row r="18" spans="3:9" x14ac:dyDescent="0.3">
      <c r="C18" s="274">
        <f t="shared" si="2"/>
        <v>9</v>
      </c>
      <c r="D18" s="275">
        <f>Fechamento!A21</f>
        <v>46434</v>
      </c>
      <c r="F18" s="266">
        <f t="shared" si="3"/>
        <v>25000</v>
      </c>
      <c r="G18" s="267"/>
      <c r="H18" s="268" t="str">
        <f t="shared" si="4"/>
        <v>-</v>
      </c>
      <c r="I18" s="269" t="str">
        <f t="shared" si="5"/>
        <v>-</v>
      </c>
    </row>
    <row r="19" spans="3:9" x14ac:dyDescent="0.3">
      <c r="C19" s="274">
        <f t="shared" si="2"/>
        <v>10</v>
      </c>
      <c r="D19" s="275">
        <f>Fechamento!A22</f>
        <v>46458</v>
      </c>
      <c r="F19" s="266">
        <f t="shared" si="3"/>
        <v>25000</v>
      </c>
      <c r="G19" s="267"/>
      <c r="H19" s="268" t="str">
        <f t="shared" si="4"/>
        <v>-</v>
      </c>
      <c r="I19" s="269" t="str">
        <f t="shared" si="5"/>
        <v>-</v>
      </c>
    </row>
    <row r="20" spans="3:9" x14ac:dyDescent="0.3">
      <c r="C20" s="274">
        <f t="shared" si="2"/>
        <v>11</v>
      </c>
      <c r="D20" s="275">
        <f>Fechamento!A23</f>
        <v>46491</v>
      </c>
      <c r="F20" s="266">
        <f t="shared" si="3"/>
        <v>25000</v>
      </c>
      <c r="G20" s="267"/>
      <c r="H20" s="268" t="str">
        <f t="shared" si="4"/>
        <v>-</v>
      </c>
      <c r="I20" s="269" t="str">
        <f t="shared" si="5"/>
        <v>-</v>
      </c>
    </row>
    <row r="21" spans="3:9" x14ac:dyDescent="0.3">
      <c r="C21" s="274">
        <f t="shared" si="2"/>
        <v>12</v>
      </c>
      <c r="D21" s="275">
        <f>Fechamento!A24</f>
        <v>46521</v>
      </c>
      <c r="F21" s="266">
        <f t="shared" si="3"/>
        <v>25000</v>
      </c>
      <c r="G21" s="267"/>
      <c r="H21" s="268" t="str">
        <f t="shared" si="4"/>
        <v>-</v>
      </c>
      <c r="I21" s="269" t="str">
        <f t="shared" si="5"/>
        <v>-</v>
      </c>
    </row>
  </sheetData>
  <mergeCells count="2">
    <mergeCell ref="F8:I8"/>
    <mergeCell ref="K8:N8"/>
  </mergeCells>
  <conditionalFormatting sqref="F8:K9">
    <cfRule type="containsText" dxfId="38" priority="23" operator="containsText" text="Liberar Excedente">
      <formula>NOT(ISERROR(SEARCH("Liberar Excedente",F8)))</formula>
    </cfRule>
    <cfRule type="containsText" dxfId="37" priority="24" operator="containsText" text="Desenquadrado">
      <formula>NOT(ISERROR(SEARCH("Desenquadrado",F8)))</formula>
    </cfRule>
    <cfRule type="containsText" dxfId="36" priority="25" operator="containsText" text="Enquadrado">
      <formula>NOT(ISERROR(SEARCH("Enquadrado",F8)))</formula>
    </cfRule>
  </conditionalFormatting>
  <conditionalFormatting sqref="G9:G21">
    <cfRule type="containsText" dxfId="35" priority="1" operator="containsText" text="Liberar Excedente">
      <formula>NOT(ISERROR(SEARCH("Liberar Excedente",G9)))</formula>
    </cfRule>
    <cfRule type="containsText" dxfId="34" priority="2" operator="containsText" text="Desenquadrado">
      <formula>NOT(ISERROR(SEARCH("Desenquadrado",G9)))</formula>
    </cfRule>
    <cfRule type="containsText" dxfId="33" priority="3" operator="containsText" text="Enquadrado">
      <formula>NOT(ISERROR(SEARCH("Enquadrado",G9)))</formula>
    </cfRule>
  </conditionalFormatting>
  <conditionalFormatting sqref="H10:H21">
    <cfRule type="containsText" dxfId="32" priority="18" operator="containsText" text="Em Conformidade">
      <formula>NOT(ISERROR(SEARCH("Em Conformidade",H10)))</formula>
    </cfRule>
    <cfRule type="containsText" dxfId="31" priority="19" operator="containsText" text="Necessária Recomposição">
      <formula>NOT(ISERROR(SEARCH("Necessária Recomposição",H10)))</formula>
    </cfRule>
  </conditionalFormatting>
  <conditionalFormatting sqref="H9:I9 F10:G21">
    <cfRule type="containsText" dxfId="30" priority="29" operator="containsText" text="Liberar Excedente">
      <formula>NOT(ISERROR(SEARCH("Liberar Excedente",F9)))</formula>
    </cfRule>
    <cfRule type="containsText" dxfId="29" priority="30" operator="containsText" text="Desenquadrado">
      <formula>NOT(ISERROR(SEARCH("Desenquadrado",F9)))</formula>
    </cfRule>
    <cfRule type="containsText" dxfId="28" priority="31" operator="containsText" text="Enquadrado">
      <formula>NOT(ISERROR(SEARCH("Enquadrado",F9)))</formula>
    </cfRule>
  </conditionalFormatting>
  <conditionalFormatting sqref="I10:I21">
    <cfRule type="containsText" dxfId="27" priority="10" operator="containsText" text="Liberar Excedente">
      <formula>NOT(ISERROR(SEARCH("Liberar Excedente",I10)))</formula>
    </cfRule>
    <cfRule type="containsText" dxfId="26" priority="11" operator="containsText" text="Desenquadrado">
      <formula>NOT(ISERROR(SEARCH("Desenquadrado",I10)))</formula>
    </cfRule>
    <cfRule type="containsText" dxfId="25" priority="12" operator="containsText" text="Enquadrado">
      <formula>NOT(ISERROR(SEARCH("Enquadrado",I10)))</formula>
    </cfRule>
  </conditionalFormatting>
  <conditionalFormatting sqref="K10:L10">
    <cfRule type="containsText" dxfId="24" priority="26" operator="containsText" text="Liberar Excedente">
      <formula>NOT(ISERROR(SEARCH("Liberar Excedente",K10)))</formula>
    </cfRule>
    <cfRule type="containsText" dxfId="23" priority="27" operator="containsText" text="Desenquadrado">
      <formula>NOT(ISERROR(SEARCH("Desenquadrado",K10)))</formula>
    </cfRule>
    <cfRule type="containsText" dxfId="22" priority="28" operator="containsText" text="Enquadrado">
      <formula>NOT(ISERROR(SEARCH("Enquadrado",K10)))</formula>
    </cfRule>
  </conditionalFormatting>
  <conditionalFormatting sqref="K11:M11">
    <cfRule type="containsText" dxfId="21" priority="13" operator="containsText" text="Liberar Excedente">
      <formula>NOT(ISERROR(SEARCH("Liberar Excedente",K11)))</formula>
    </cfRule>
    <cfRule type="containsText" dxfId="20" priority="14" operator="containsText" text="Desenquadrado">
      <formula>NOT(ISERROR(SEARCH("Desenquadrado",K11)))</formula>
    </cfRule>
    <cfRule type="containsText" dxfId="19" priority="15" operator="containsText" text="Enquadrado">
      <formula>NOT(ISERROR(SEARCH("Enquadrado",K11)))</formula>
    </cfRule>
  </conditionalFormatting>
  <conditionalFormatting sqref="L9:N9">
    <cfRule type="containsText" dxfId="18" priority="20" operator="containsText" text="Liberar Excedente">
      <formula>NOT(ISERROR(SEARCH("Liberar Excedente",L9)))</formula>
    </cfRule>
    <cfRule type="containsText" dxfId="17" priority="21" operator="containsText" text="Desenquadrado">
      <formula>NOT(ISERROR(SEARCH("Desenquadrado",L9)))</formula>
    </cfRule>
    <cfRule type="containsText" dxfId="16" priority="22" operator="containsText" text="Enquadrado">
      <formula>NOT(ISERROR(SEARCH("Enquadrado",L9)))</formula>
    </cfRule>
  </conditionalFormatting>
  <conditionalFormatting sqref="M10:M11">
    <cfRule type="containsText" dxfId="15" priority="16" operator="containsText" text="Em Conformidade">
      <formula>NOT(ISERROR(SEARCH("Em Conformidade",M10)))</formula>
    </cfRule>
    <cfRule type="containsText" dxfId="14" priority="17" operator="containsText" text="Necessária Recomposição">
      <formula>NOT(ISERROR(SEARCH("Necessária Recomposição",M10)))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A795-C097-4001-8ABB-69737A3A5EFD}">
  <dimension ref="A1:AF31"/>
  <sheetViews>
    <sheetView showGridLines="0" zoomScaleNormal="100" workbookViewId="0">
      <pane ySplit="3" topLeftCell="A4" activePane="bottomLeft" state="frozen"/>
      <selection pane="bottomLeft" activeCell="T8" sqref="T8"/>
    </sheetView>
  </sheetViews>
  <sheetFormatPr defaultRowHeight="14.4" x14ac:dyDescent="0.3"/>
  <cols>
    <col min="1" max="1" width="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12.8867187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</row>
    <row r="2" spans="1:32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</row>
    <row r="3" spans="1:32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</row>
    <row r="6" spans="1:32" x14ac:dyDescent="0.3">
      <c r="M6" s="247" t="s">
        <v>5</v>
      </c>
      <c r="N6" s="247"/>
      <c r="O6" s="247"/>
      <c r="P6" s="247"/>
      <c r="Q6" s="247"/>
      <c r="R6" s="8" t="s">
        <v>14</v>
      </c>
      <c r="S6" s="8" t="s">
        <v>16</v>
      </c>
      <c r="T6" s="8" t="s">
        <v>17</v>
      </c>
    </row>
    <row r="7" spans="1:32" x14ac:dyDescent="0.3">
      <c r="M7" s="10" t="s">
        <v>6</v>
      </c>
      <c r="N7" s="5" t="s">
        <v>11</v>
      </c>
      <c r="O7" s="6">
        <v>6714.5</v>
      </c>
      <c r="P7" s="7">
        <v>0</v>
      </c>
      <c r="Q7" s="6">
        <v>6714.5</v>
      </c>
      <c r="R7" s="11"/>
      <c r="S7" s="11"/>
      <c r="T7" s="11"/>
    </row>
    <row r="8" spans="1:32" x14ac:dyDescent="0.3">
      <c r="M8" s="10" t="s">
        <v>7</v>
      </c>
      <c r="N8" s="5" t="s">
        <v>12</v>
      </c>
      <c r="O8" s="6">
        <v>10000</v>
      </c>
      <c r="P8" s="7">
        <v>5.6500000000000002E-2</v>
      </c>
      <c r="Q8" s="6">
        <v>10598.83</v>
      </c>
      <c r="R8" s="11" t="s">
        <v>15</v>
      </c>
      <c r="S8" s="12">
        <v>46181</v>
      </c>
      <c r="T8" s="11" t="s">
        <v>344</v>
      </c>
      <c r="W8" s="4"/>
    </row>
    <row r="9" spans="1:32" x14ac:dyDescent="0.3">
      <c r="M9" s="10" t="s">
        <v>283</v>
      </c>
      <c r="N9" s="5" t="s">
        <v>284</v>
      </c>
      <c r="O9" s="6">
        <v>238638.24</v>
      </c>
      <c r="P9" s="7">
        <v>0</v>
      </c>
      <c r="Q9" s="6">
        <v>238638.24</v>
      </c>
      <c r="R9" s="11" t="s">
        <v>15</v>
      </c>
      <c r="S9" s="12">
        <v>46178</v>
      </c>
      <c r="T9" s="11" t="s">
        <v>344</v>
      </c>
    </row>
    <row r="10" spans="1:32" x14ac:dyDescent="0.3">
      <c r="M10" s="10" t="s">
        <v>8</v>
      </c>
      <c r="N10" s="5" t="s">
        <v>13</v>
      </c>
      <c r="O10" s="6">
        <v>40000</v>
      </c>
      <c r="P10" s="7">
        <v>0</v>
      </c>
      <c r="Q10" s="6">
        <v>40000</v>
      </c>
      <c r="R10" s="11" t="s">
        <v>15</v>
      </c>
      <c r="S10" s="12">
        <v>46171</v>
      </c>
      <c r="T10" s="11"/>
    </row>
    <row r="11" spans="1:32" x14ac:dyDescent="0.3">
      <c r="M11" s="10" t="s">
        <v>9</v>
      </c>
      <c r="N11" s="5" t="s">
        <v>285</v>
      </c>
      <c r="O11" s="6">
        <v>30000</v>
      </c>
      <c r="P11" s="7">
        <v>0.1115</v>
      </c>
      <c r="Q11" s="6">
        <v>33764.769999999997</v>
      </c>
      <c r="R11" s="11" t="s">
        <v>15</v>
      </c>
      <c r="S11" s="12">
        <v>46175</v>
      </c>
      <c r="T11" s="11" t="s">
        <v>344</v>
      </c>
    </row>
    <row r="12" spans="1:32" x14ac:dyDescent="0.3">
      <c r="M12" s="10" t="s">
        <v>10</v>
      </c>
      <c r="N12" s="5" t="s">
        <v>286</v>
      </c>
      <c r="O12" s="6">
        <v>10000</v>
      </c>
      <c r="P12" s="7">
        <v>0.14649999999999999</v>
      </c>
      <c r="Q12" s="6">
        <v>11716.46</v>
      </c>
      <c r="R12" s="11"/>
      <c r="S12" s="11"/>
      <c r="T12" s="11"/>
    </row>
    <row r="13" spans="1:32" x14ac:dyDescent="0.3">
      <c r="M13" s="10" t="s">
        <v>287</v>
      </c>
      <c r="N13" s="5" t="s">
        <v>288</v>
      </c>
      <c r="O13" s="6">
        <v>2000</v>
      </c>
      <c r="P13" s="7">
        <v>0</v>
      </c>
      <c r="Q13" s="6">
        <v>2000</v>
      </c>
      <c r="R13" s="11"/>
      <c r="S13" s="11"/>
      <c r="T13" s="11"/>
    </row>
    <row r="14" spans="1:32" x14ac:dyDescent="0.3">
      <c r="M14" s="10" t="s">
        <v>289</v>
      </c>
      <c r="N14" s="5" t="s">
        <v>290</v>
      </c>
      <c r="O14" s="6">
        <v>3500</v>
      </c>
      <c r="P14" s="7">
        <v>0</v>
      </c>
      <c r="Q14" s="6">
        <v>3500</v>
      </c>
      <c r="R14" s="11" t="s">
        <v>15</v>
      </c>
      <c r="S14" s="12">
        <v>46174</v>
      </c>
      <c r="T14" s="11"/>
    </row>
    <row r="15" spans="1:32" x14ac:dyDescent="0.3">
      <c r="M15" s="5"/>
      <c r="N15" s="5"/>
      <c r="O15" s="9">
        <f>SUM(O7:O14)</f>
        <v>340852.74</v>
      </c>
      <c r="P15" s="5"/>
      <c r="Q15" s="9">
        <f>SUM(Q7:Q14)</f>
        <v>346932.80000000005</v>
      </c>
      <c r="R15" s="5"/>
      <c r="S15" s="5"/>
      <c r="T15" s="5"/>
    </row>
    <row r="18" spans="13:29" x14ac:dyDescent="0.3">
      <c r="M18" s="248" t="s">
        <v>18</v>
      </c>
      <c r="N18" s="248"/>
      <c r="O18" s="248"/>
      <c r="P18" s="248"/>
      <c r="Q18" s="248"/>
      <c r="R18" s="247">
        <v>2026</v>
      </c>
      <c r="S18" s="247"/>
      <c r="T18" s="247"/>
    </row>
    <row r="19" spans="13:29" x14ac:dyDescent="0.3">
      <c r="M19" s="248"/>
      <c r="N19" s="248"/>
      <c r="O19" s="248"/>
      <c r="P19" s="248"/>
      <c r="Q19" s="248"/>
      <c r="R19" s="8" t="s">
        <v>14</v>
      </c>
      <c r="S19" s="8" t="s">
        <v>16</v>
      </c>
      <c r="T19" s="8" t="s">
        <v>17</v>
      </c>
    </row>
    <row r="20" spans="13:29" x14ac:dyDescent="0.3">
      <c r="M20" s="10" t="s">
        <v>19</v>
      </c>
      <c r="N20" s="5" t="s">
        <v>20</v>
      </c>
      <c r="O20" s="6">
        <v>3000</v>
      </c>
      <c r="P20" s="14">
        <v>0.14249999999999999</v>
      </c>
      <c r="Q20" s="6">
        <v>3498.54</v>
      </c>
      <c r="R20" s="11"/>
      <c r="S20" s="5"/>
      <c r="T20" s="5"/>
    </row>
    <row r="21" spans="13:29" x14ac:dyDescent="0.3">
      <c r="M21" s="10" t="s">
        <v>10</v>
      </c>
      <c r="N21" s="5" t="s">
        <v>286</v>
      </c>
      <c r="O21" s="6">
        <v>10000</v>
      </c>
      <c r="P21" s="14">
        <v>0.14649999999999999</v>
      </c>
      <c r="Q21" s="6">
        <v>11716.46</v>
      </c>
      <c r="R21" s="11" t="s">
        <v>15</v>
      </c>
      <c r="S21" s="15">
        <v>46181</v>
      </c>
      <c r="T21" s="5"/>
    </row>
    <row r="22" spans="13:29" x14ac:dyDescent="0.3">
      <c r="M22" s="5"/>
      <c r="N22" s="5"/>
      <c r="O22" s="9">
        <f>SUM(O20:O21)</f>
        <v>13000</v>
      </c>
      <c r="P22" s="5"/>
      <c r="Q22" s="9">
        <f>SUM(Q20:Q21)</f>
        <v>15215</v>
      </c>
      <c r="R22" s="5"/>
      <c r="S22" s="5"/>
      <c r="T22" s="5"/>
    </row>
    <row r="25" spans="13:29" x14ac:dyDescent="0.3">
      <c r="M25" s="248" t="s">
        <v>21</v>
      </c>
      <c r="N25" s="248"/>
      <c r="O25" s="248"/>
      <c r="P25" s="248"/>
      <c r="Q25" s="248"/>
      <c r="R25" s="246">
        <v>46174</v>
      </c>
      <c r="S25" s="247"/>
      <c r="T25" s="247"/>
      <c r="U25" s="246">
        <v>46204</v>
      </c>
      <c r="V25" s="247"/>
      <c r="W25" s="247"/>
      <c r="X25" s="246">
        <v>46235</v>
      </c>
      <c r="Y25" s="247"/>
      <c r="Z25" s="247"/>
      <c r="AA25" s="246">
        <v>46266</v>
      </c>
      <c r="AB25" s="247"/>
      <c r="AC25" s="247"/>
    </row>
    <row r="26" spans="13:29" x14ac:dyDescent="0.3">
      <c r="M26" s="248"/>
      <c r="N26" s="248"/>
      <c r="O26" s="248"/>
      <c r="P26" s="248"/>
      <c r="Q26" s="248"/>
      <c r="R26" s="8" t="s">
        <v>14</v>
      </c>
      <c r="S26" s="8" t="s">
        <v>16</v>
      </c>
      <c r="T26" s="8" t="s">
        <v>17</v>
      </c>
      <c r="U26" s="8" t="s">
        <v>14</v>
      </c>
      <c r="V26" s="8" t="s">
        <v>16</v>
      </c>
      <c r="W26" s="8" t="s">
        <v>17</v>
      </c>
      <c r="X26" s="8" t="s">
        <v>14</v>
      </c>
      <c r="Y26" s="8" t="s">
        <v>16</v>
      </c>
      <c r="Z26" s="8" t="s">
        <v>17</v>
      </c>
      <c r="AA26" s="8" t="s">
        <v>14</v>
      </c>
      <c r="AB26" s="8" t="s">
        <v>16</v>
      </c>
      <c r="AC26" s="8" t="s">
        <v>17</v>
      </c>
    </row>
    <row r="27" spans="13:29" x14ac:dyDescent="0.3">
      <c r="M27" s="10" t="s">
        <v>9</v>
      </c>
      <c r="N27" s="5" t="s">
        <v>24</v>
      </c>
      <c r="O27" s="6">
        <v>4685</v>
      </c>
      <c r="P27" s="14">
        <v>0.1115</v>
      </c>
      <c r="Q27" s="6">
        <v>5272.93</v>
      </c>
      <c r="R27" s="11" t="s">
        <v>15</v>
      </c>
      <c r="S27" s="15">
        <v>46175</v>
      </c>
      <c r="T27" s="231" t="s">
        <v>344</v>
      </c>
      <c r="U27" s="11"/>
      <c r="V27" s="5"/>
      <c r="W27" s="5"/>
      <c r="X27" s="11"/>
      <c r="Y27" s="5"/>
      <c r="Z27" s="5"/>
      <c r="AA27" s="11"/>
      <c r="AB27" s="5"/>
      <c r="AC27" s="5"/>
    </row>
    <row r="28" spans="13:29" x14ac:dyDescent="0.3">
      <c r="M28" s="10" t="s">
        <v>7</v>
      </c>
      <c r="N28" s="5" t="s">
        <v>25</v>
      </c>
      <c r="O28" s="6">
        <v>1500</v>
      </c>
      <c r="P28" s="14">
        <v>0</v>
      </c>
      <c r="Q28" s="6">
        <v>1500</v>
      </c>
      <c r="R28" s="11" t="s">
        <v>15</v>
      </c>
      <c r="S28" s="15">
        <v>46196</v>
      </c>
      <c r="T28" s="231" t="s">
        <v>344</v>
      </c>
      <c r="U28" s="11"/>
      <c r="V28" s="5"/>
      <c r="W28" s="5"/>
      <c r="X28" s="11"/>
      <c r="Y28" s="5"/>
      <c r="Z28" s="5"/>
      <c r="AA28" s="11"/>
      <c r="AB28" s="5"/>
      <c r="AC28" s="5"/>
    </row>
    <row r="29" spans="13:29" x14ac:dyDescent="0.3">
      <c r="M29" s="10" t="s">
        <v>22</v>
      </c>
      <c r="N29" s="5" t="s">
        <v>26</v>
      </c>
      <c r="O29" s="6">
        <v>270</v>
      </c>
      <c r="P29" s="14">
        <v>9.6500000000000002E-2</v>
      </c>
      <c r="Q29" s="6">
        <v>298.83999999999997</v>
      </c>
      <c r="R29" s="11" t="s">
        <v>15</v>
      </c>
      <c r="S29" s="15">
        <v>46184</v>
      </c>
      <c r="T29" s="5"/>
      <c r="U29" s="11"/>
      <c r="V29" s="5"/>
      <c r="W29" s="5"/>
      <c r="X29" s="11"/>
      <c r="Y29" s="5"/>
      <c r="Z29" s="5"/>
      <c r="AA29" s="11"/>
      <c r="AB29" s="5"/>
      <c r="AC29" s="5"/>
    </row>
    <row r="30" spans="13:29" x14ac:dyDescent="0.3">
      <c r="M30" s="10" t="s">
        <v>23</v>
      </c>
      <c r="N30" s="5" t="s">
        <v>27</v>
      </c>
      <c r="O30" s="6">
        <v>100</v>
      </c>
      <c r="P30" s="14">
        <v>0</v>
      </c>
      <c r="Q30" s="6">
        <v>100</v>
      </c>
      <c r="R30" s="11"/>
      <c r="S30" s="5"/>
      <c r="T30" s="5"/>
      <c r="U30" s="11"/>
      <c r="V30" s="5"/>
      <c r="W30" s="5"/>
      <c r="X30" s="11"/>
      <c r="Y30" s="5"/>
      <c r="Z30" s="5"/>
      <c r="AA30" s="11"/>
      <c r="AB30" s="5"/>
      <c r="AC30" s="5"/>
    </row>
    <row r="31" spans="13:29" x14ac:dyDescent="0.3">
      <c r="M31" s="5"/>
      <c r="N31" s="5"/>
      <c r="O31" s="9">
        <f>SUM(O27:O30)</f>
        <v>6555</v>
      </c>
      <c r="P31" s="5"/>
      <c r="Q31" s="9">
        <f>SUM(Q27:Q30)</f>
        <v>7171.77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</sheetData>
  <mergeCells count="8">
    <mergeCell ref="U25:W25"/>
    <mergeCell ref="X25:Z25"/>
    <mergeCell ref="AA25:AC25"/>
    <mergeCell ref="M6:Q6"/>
    <mergeCell ref="R18:T18"/>
    <mergeCell ref="M18:Q19"/>
    <mergeCell ref="M25:Q26"/>
    <mergeCell ref="R25:T25"/>
  </mergeCells>
  <conditionalFormatting sqref="R7:R14">
    <cfRule type="cellIs" dxfId="10" priority="7" operator="equal">
      <formula>"PAGO"</formula>
    </cfRule>
  </conditionalFormatting>
  <conditionalFormatting sqref="R20:R21">
    <cfRule type="cellIs" dxfId="9" priority="6" operator="equal">
      <formula>"PAGO"</formula>
    </cfRule>
  </conditionalFormatting>
  <conditionalFormatting sqref="R27:R30">
    <cfRule type="cellIs" dxfId="8" priority="5" operator="equal">
      <formula>"PAGO"</formula>
    </cfRule>
  </conditionalFormatting>
  <conditionalFormatting sqref="T7:T14">
    <cfRule type="cellIs" dxfId="7" priority="1" operator="equal">
      <formula>"OK"</formula>
    </cfRule>
  </conditionalFormatting>
  <conditionalFormatting sqref="U27:U30">
    <cfRule type="cellIs" dxfId="6" priority="4" operator="equal">
      <formula>"PAGO"</formula>
    </cfRule>
  </conditionalFormatting>
  <conditionalFormatting sqref="X27:X30">
    <cfRule type="cellIs" dxfId="5" priority="3" operator="equal">
      <formula>"PAGO"</formula>
    </cfRule>
  </conditionalFormatting>
  <conditionalFormatting sqref="AA27:AA30">
    <cfRule type="cellIs" dxfId="4" priority="2" operator="equal">
      <formula>"PAGO"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81AB-2E6C-4B1C-AB52-C6042F5BADA9}">
  <dimension ref="A1:AF8"/>
  <sheetViews>
    <sheetView showGridLines="0" zoomScaleNormal="100" workbookViewId="0">
      <pane ySplit="3" topLeftCell="A4" activePane="bottomLeft" state="frozen"/>
      <selection pane="bottomLeft" activeCell="B8" sqref="B8"/>
    </sheetView>
  </sheetViews>
  <sheetFormatPr defaultRowHeight="14.4" x14ac:dyDescent="0.3"/>
  <cols>
    <col min="1" max="1" width="5.77734375" customWidth="1"/>
    <col min="2" max="2" width="6.88671875" bestFit="1" customWidth="1"/>
    <col min="3" max="3" width="15.77734375" customWidth="1"/>
    <col min="4" max="4" width="11.109375" bestFit="1" customWidth="1"/>
    <col min="5" max="5" width="5.5546875" bestFit="1" customWidth="1"/>
    <col min="6" max="6" width="16" bestFit="1" customWidth="1"/>
    <col min="7" max="7" width="16.5546875" bestFit="1" customWidth="1"/>
    <col min="8" max="8" width="1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</row>
    <row r="2" spans="1:32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</row>
    <row r="3" spans="1:32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</row>
    <row r="4" spans="1:32" x14ac:dyDescent="0.3">
      <c r="G4" s="13"/>
      <c r="H4" s="13"/>
    </row>
    <row r="5" spans="1:32" x14ac:dyDescent="0.3">
      <c r="B5" s="8" t="s">
        <v>33</v>
      </c>
      <c r="C5" s="8" t="s">
        <v>28</v>
      </c>
      <c r="D5" s="8" t="s">
        <v>51</v>
      </c>
      <c r="E5" s="8" t="s">
        <v>201</v>
      </c>
      <c r="F5" s="8" t="s">
        <v>202</v>
      </c>
      <c r="G5" s="8" t="s">
        <v>203</v>
      </c>
    </row>
    <row r="6" spans="1:32" x14ac:dyDescent="0.3">
      <c r="B6" s="98">
        <v>46170</v>
      </c>
      <c r="C6" s="203" t="s">
        <v>309</v>
      </c>
      <c r="D6" s="201">
        <v>8714</v>
      </c>
      <c r="E6" s="11">
        <v>1</v>
      </c>
      <c r="F6" s="100">
        <v>1000</v>
      </c>
      <c r="G6" s="199">
        <f>F6*D6</f>
        <v>8714000</v>
      </c>
    </row>
    <row r="7" spans="1:32" x14ac:dyDescent="0.3">
      <c r="B7" s="98">
        <v>46170</v>
      </c>
      <c r="C7" s="203" t="s">
        <v>309</v>
      </c>
      <c r="D7" s="201">
        <v>1536</v>
      </c>
      <c r="E7" s="11">
        <v>2</v>
      </c>
      <c r="F7" s="100">
        <v>1000</v>
      </c>
      <c r="G7" s="199">
        <f>F7*D7</f>
        <v>1536000</v>
      </c>
    </row>
    <row r="8" spans="1:32" x14ac:dyDescent="0.3">
      <c r="B8" s="98"/>
      <c r="C8" s="99"/>
      <c r="D8" s="202">
        <f>SUM(D6:D7)</f>
        <v>10250</v>
      </c>
      <c r="E8" s="11"/>
      <c r="F8" s="100"/>
      <c r="G8" s="200">
        <f>SUM(G6:G7)</f>
        <v>10250000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56EF-AD0E-4DA9-ACE4-F22073AB3CF9}">
  <dimension ref="A1:CK99"/>
  <sheetViews>
    <sheetView showGridLines="0" zoomScaleNormal="100" workbookViewId="0">
      <pane ySplit="3" topLeftCell="A4" activePane="bottomLeft" state="frozen"/>
      <selection pane="bottomLeft" activeCell="G32" sqref="G32"/>
    </sheetView>
  </sheetViews>
  <sheetFormatPr defaultRowHeight="14.4" x14ac:dyDescent="0.3"/>
  <cols>
    <col min="1" max="1" width="5.77734375" customWidth="1"/>
    <col min="25" max="25" width="10" bestFit="1" customWidth="1"/>
    <col min="29" max="29" width="16.5546875" bestFit="1" customWidth="1"/>
    <col min="31" max="31" width="16.5546875" bestFit="1" customWidth="1"/>
  </cols>
  <sheetData>
    <row r="1" spans="1:89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</row>
    <row r="2" spans="1:89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</row>
    <row r="3" spans="1:89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</row>
    <row r="5" spans="1:89" s="1" customFormat="1" x14ac:dyDescent="0.3">
      <c r="B5" s="1" t="s">
        <v>0</v>
      </c>
      <c r="J5" s="1" t="s">
        <v>1</v>
      </c>
      <c r="S5" s="1" t="s">
        <v>248</v>
      </c>
      <c r="AB5" s="1" t="s">
        <v>2</v>
      </c>
      <c r="AJ5" s="1" t="s">
        <v>273</v>
      </c>
      <c r="AR5" s="1" t="s">
        <v>272</v>
      </c>
      <c r="BA5" s="1" t="s">
        <v>3</v>
      </c>
      <c r="BJ5" s="1" t="s">
        <v>4</v>
      </c>
      <c r="BS5" s="1" t="s">
        <v>259</v>
      </c>
      <c r="CA5" s="1" t="s">
        <v>291</v>
      </c>
      <c r="CK5" s="1" t="s">
        <v>293</v>
      </c>
    </row>
    <row r="16" spans="1:89" x14ac:dyDescent="0.3">
      <c r="J16" s="1"/>
    </row>
    <row r="17" spans="2:10" x14ac:dyDescent="0.3">
      <c r="J17" s="1"/>
    </row>
    <row r="18" spans="2:10" x14ac:dyDescent="0.3">
      <c r="J18" s="1"/>
    </row>
    <row r="19" spans="2:10" x14ac:dyDescent="0.3">
      <c r="J19" s="1" t="s">
        <v>327</v>
      </c>
    </row>
    <row r="20" spans="2:10" x14ac:dyDescent="0.3">
      <c r="J20" s="1"/>
    </row>
    <row r="23" spans="2:10" x14ac:dyDescent="0.3">
      <c r="B23" s="1"/>
    </row>
    <row r="25" spans="2:10" x14ac:dyDescent="0.3">
      <c r="J25" s="196"/>
    </row>
    <row r="33" spans="2:2" x14ac:dyDescent="0.3">
      <c r="B33" s="21"/>
    </row>
    <row r="70" spans="29:29" x14ac:dyDescent="0.3">
      <c r="AC70" s="192"/>
    </row>
    <row r="71" spans="29:29" x14ac:dyDescent="0.3">
      <c r="AC71" s="192"/>
    </row>
    <row r="81" spans="28:31" x14ac:dyDescent="0.3">
      <c r="AC81" s="1" t="s">
        <v>270</v>
      </c>
      <c r="AE81" s="1" t="s">
        <v>271</v>
      </c>
    </row>
    <row r="82" spans="28:31" x14ac:dyDescent="0.3">
      <c r="AB82" s="195" t="s">
        <v>260</v>
      </c>
      <c r="AC82" s="192">
        <v>1147888.21</v>
      </c>
      <c r="AE82" s="192">
        <v>1147888.21</v>
      </c>
    </row>
    <row r="83" spans="28:31" x14ac:dyDescent="0.3">
      <c r="AB83" s="195" t="s">
        <v>260</v>
      </c>
      <c r="AC83" s="192">
        <v>1707048.57</v>
      </c>
    </row>
    <row r="84" spans="28:31" x14ac:dyDescent="0.3">
      <c r="AB84" s="195" t="s">
        <v>261</v>
      </c>
      <c r="AC84" s="192">
        <v>1147888.21</v>
      </c>
      <c r="AE84" s="192">
        <v>1147888.21</v>
      </c>
    </row>
    <row r="85" spans="28:31" x14ac:dyDescent="0.3">
      <c r="AB85" s="195" t="s">
        <v>261</v>
      </c>
      <c r="AC85" s="192">
        <v>1138032.3799999999</v>
      </c>
    </row>
    <row r="86" spans="28:31" x14ac:dyDescent="0.3">
      <c r="AB86" s="195" t="s">
        <v>262</v>
      </c>
      <c r="AC86" s="192">
        <v>1147888.21</v>
      </c>
      <c r="AE86" s="192">
        <v>1147888.21</v>
      </c>
    </row>
    <row r="87" spans="28:31" x14ac:dyDescent="0.3">
      <c r="AB87" s="195" t="s">
        <v>262</v>
      </c>
      <c r="AC87" s="192">
        <v>1138032.3799999999</v>
      </c>
    </row>
    <row r="88" spans="28:31" x14ac:dyDescent="0.3">
      <c r="AB88" s="195" t="s">
        <v>263</v>
      </c>
      <c r="AC88" s="192">
        <v>1147888.21</v>
      </c>
      <c r="AE88" s="192">
        <v>1147888.21</v>
      </c>
    </row>
    <row r="89" spans="28:31" x14ac:dyDescent="0.3">
      <c r="AB89" s="195" t="s">
        <v>263</v>
      </c>
      <c r="AC89" s="192">
        <v>341409.71</v>
      </c>
    </row>
    <row r="90" spans="28:31" x14ac:dyDescent="0.3">
      <c r="AB90" s="195" t="s">
        <v>264</v>
      </c>
      <c r="AC90" s="192">
        <v>1503744.77</v>
      </c>
      <c r="AE90" s="192">
        <v>573944.1</v>
      </c>
    </row>
    <row r="91" spans="28:31" x14ac:dyDescent="0.3">
      <c r="AB91" s="195" t="s">
        <v>264</v>
      </c>
      <c r="AC91" s="192">
        <v>227606.48</v>
      </c>
    </row>
    <row r="92" spans="28:31" x14ac:dyDescent="0.3">
      <c r="AB92" s="195" t="s">
        <v>265</v>
      </c>
      <c r="AC92" s="192">
        <v>3443664.63</v>
      </c>
      <c r="AE92" s="192">
        <v>3443664.63</v>
      </c>
    </row>
    <row r="93" spans="28:31" x14ac:dyDescent="0.3">
      <c r="AB93" s="195" t="s">
        <v>266</v>
      </c>
      <c r="AC93" s="192">
        <v>178911.82</v>
      </c>
      <c r="AE93" s="192">
        <v>178911.82</v>
      </c>
    </row>
    <row r="94" spans="28:31" x14ac:dyDescent="0.3">
      <c r="AB94" s="195" t="s">
        <v>267</v>
      </c>
      <c r="AC94" s="192">
        <v>172183.23</v>
      </c>
      <c r="AE94" s="192">
        <v>608300.18999999994</v>
      </c>
    </row>
    <row r="95" spans="28:31" x14ac:dyDescent="0.3">
      <c r="AB95" s="195" t="s">
        <v>267</v>
      </c>
      <c r="AC95" s="192">
        <v>2325853.67</v>
      </c>
    </row>
    <row r="96" spans="28:31" x14ac:dyDescent="0.3">
      <c r="AB96" s="195" t="s">
        <v>268</v>
      </c>
      <c r="AC96" s="192">
        <v>2295776.42</v>
      </c>
      <c r="AE96" s="192">
        <v>1147888.21</v>
      </c>
    </row>
    <row r="97" spans="28:31" x14ac:dyDescent="0.3">
      <c r="AB97" s="195" t="s">
        <v>268</v>
      </c>
      <c r="AC97" s="192">
        <v>1192745.47</v>
      </c>
    </row>
    <row r="98" spans="28:31" x14ac:dyDescent="0.3">
      <c r="AB98" s="195" t="s">
        <v>269</v>
      </c>
      <c r="AC98" s="192">
        <v>357823.64</v>
      </c>
      <c r="AE98" s="192">
        <v>357823.64</v>
      </c>
    </row>
    <row r="99" spans="28:31" x14ac:dyDescent="0.3">
      <c r="AB99" s="191"/>
      <c r="AC99" s="193">
        <f>SUM(AC82:AC98)</f>
        <v>20614386.010000002</v>
      </c>
      <c r="AE99" s="194">
        <f>SUM(AE82:AE98)</f>
        <v>10902085.43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1440C-A9ED-4E79-B0D6-D507BC9F4BE6}">
  <dimension ref="A1:BQ373"/>
  <sheetViews>
    <sheetView zoomScale="90" zoomScaleNormal="90" workbookViewId="0">
      <pane ySplit="7" topLeftCell="A44" activePane="bottomLeft" state="frozen"/>
      <selection pane="bottomLeft" activeCell="B70" sqref="B70"/>
    </sheetView>
  </sheetViews>
  <sheetFormatPr defaultRowHeight="14.4" x14ac:dyDescent="0.3"/>
  <cols>
    <col min="1" max="1" width="24.88671875" style="213" bestFit="1" customWidth="1"/>
    <col min="2" max="2" width="26" style="213" bestFit="1" customWidth="1"/>
    <col min="3" max="3" width="16" style="213" bestFit="1" customWidth="1"/>
    <col min="4" max="4" width="23.77734375" style="213" bestFit="1" customWidth="1"/>
    <col min="5" max="5" width="11.77734375" style="213" bestFit="1" customWidth="1"/>
    <col min="6" max="6" width="20.109375" style="213" bestFit="1" customWidth="1"/>
    <col min="7" max="7" width="14.33203125" style="213" bestFit="1" customWidth="1"/>
    <col min="8" max="8" width="18.21875" style="213" bestFit="1" customWidth="1"/>
    <col min="9" max="9" width="16" style="213" bestFit="1" customWidth="1"/>
    <col min="10" max="10" width="14.5546875" style="213" bestFit="1" customWidth="1"/>
    <col min="11" max="11" width="15.6640625" style="213" bestFit="1" customWidth="1"/>
    <col min="12" max="12" width="56.6640625" style="213" bestFit="1" customWidth="1"/>
    <col min="13" max="13" width="15.109375" style="213" bestFit="1" customWidth="1"/>
    <col min="14" max="14" width="22.33203125" style="213" bestFit="1" customWidth="1"/>
    <col min="15" max="15" width="19" style="213" bestFit="1" customWidth="1"/>
    <col min="16" max="16" width="18.21875" style="213" bestFit="1" customWidth="1"/>
    <col min="17" max="17" width="24" style="213" bestFit="1" customWidth="1"/>
    <col min="18" max="18" width="22.88671875" style="213" bestFit="1" customWidth="1"/>
    <col min="19" max="19" width="15.6640625" style="213" bestFit="1" customWidth="1"/>
    <col min="20" max="20" width="23.44140625" style="213" bestFit="1" customWidth="1"/>
    <col min="21" max="21" width="21.88671875" style="213" bestFit="1" customWidth="1"/>
    <col min="22" max="22" width="26.88671875" style="213" bestFit="1" customWidth="1"/>
    <col min="23" max="23" width="21.21875" style="213" bestFit="1" customWidth="1"/>
    <col min="24" max="24" width="19.88671875" style="213" bestFit="1" customWidth="1"/>
    <col min="25" max="25" width="32.44140625" style="213" bestFit="1" customWidth="1"/>
    <col min="26" max="26" width="33" style="213" bestFit="1" customWidth="1"/>
    <col min="27" max="27" width="27.109375" style="213" bestFit="1" customWidth="1"/>
    <col min="28" max="28" width="27.6640625" style="213" bestFit="1" customWidth="1"/>
    <col min="29" max="29" width="20" style="213" bestFit="1" customWidth="1"/>
    <col min="30" max="30" width="30.109375" style="213" bestFit="1" customWidth="1"/>
    <col min="31" max="31" width="20.77734375" style="213" bestFit="1" customWidth="1"/>
    <col min="32" max="32" width="30.44140625" style="213" bestFit="1" customWidth="1"/>
    <col min="33" max="33" width="24" style="213" bestFit="1" customWidth="1"/>
    <col min="34" max="34" width="15.109375" style="213" bestFit="1" customWidth="1"/>
    <col min="35" max="35" width="15" style="213" bestFit="1" customWidth="1"/>
    <col min="36" max="36" width="11.77734375" style="213" bestFit="1" customWidth="1"/>
    <col min="37" max="37" width="11.6640625" style="213" bestFit="1" customWidth="1"/>
    <col min="38" max="38" width="23.5546875" style="213" bestFit="1" customWidth="1"/>
    <col min="39" max="39" width="24.109375" style="213" bestFit="1" customWidth="1"/>
    <col min="40" max="40" width="28" style="213" bestFit="1" customWidth="1"/>
    <col min="41" max="41" width="28.5546875" style="213" bestFit="1" customWidth="1"/>
    <col min="42" max="42" width="13.44140625" style="213" bestFit="1" customWidth="1"/>
    <col min="43" max="43" width="12.88671875" style="213" bestFit="1" customWidth="1"/>
    <col min="44" max="44" width="12.109375" style="213" bestFit="1" customWidth="1"/>
    <col min="45" max="45" width="11.77734375" style="213" bestFit="1" customWidth="1"/>
    <col min="46" max="46" width="26.109375" style="213" bestFit="1" customWidth="1"/>
    <col min="47" max="47" width="15.77734375" style="213" bestFit="1" customWidth="1"/>
    <col min="48" max="48" width="27.109375" style="213" bestFit="1" customWidth="1"/>
    <col min="49" max="49" width="17.109375" style="213" bestFit="1" customWidth="1"/>
    <col min="50" max="50" width="25.6640625" style="213" bestFit="1" customWidth="1"/>
    <col min="51" max="51" width="20.5546875" style="213" bestFit="1" customWidth="1"/>
    <col min="52" max="52" width="22.6640625" style="213" bestFit="1" customWidth="1"/>
    <col min="53" max="53" width="17.44140625" style="213" bestFit="1" customWidth="1"/>
    <col min="54" max="54" width="26.6640625" style="213" bestFit="1" customWidth="1"/>
    <col min="55" max="55" width="21.88671875" style="213" bestFit="1" customWidth="1"/>
    <col min="56" max="56" width="23.88671875" style="213" bestFit="1" customWidth="1"/>
    <col min="57" max="57" width="18.5546875" style="213" bestFit="1" customWidth="1"/>
    <col min="58" max="58" width="18.21875" style="213" bestFit="1" customWidth="1"/>
    <col min="59" max="59" width="19.44140625" style="213" bestFit="1" customWidth="1"/>
    <col min="60" max="60" width="17.77734375" style="213" bestFit="1" customWidth="1"/>
    <col min="61" max="61" width="19" style="213" bestFit="1" customWidth="1"/>
    <col min="62" max="62" width="27.6640625" style="213" bestFit="1" customWidth="1"/>
    <col min="63" max="63" width="28.88671875" style="213" bestFit="1" customWidth="1"/>
    <col min="64" max="64" width="25.5546875" style="213" bestFit="1" customWidth="1"/>
    <col min="65" max="65" width="26.77734375" style="213" bestFit="1" customWidth="1"/>
    <col min="66" max="66" width="25.21875" style="213" bestFit="1" customWidth="1"/>
    <col min="67" max="67" width="26.33203125" style="213" bestFit="1" customWidth="1"/>
    <col min="68" max="68" width="17.6640625" style="213" bestFit="1" customWidth="1"/>
    <col min="69" max="69" width="29" style="213" bestFit="1" customWidth="1"/>
    <col min="70" max="16384" width="8.88671875" style="213"/>
  </cols>
  <sheetData>
    <row r="1" spans="1:69" x14ac:dyDescent="0.3">
      <c r="A1" s="212" t="s">
        <v>28</v>
      </c>
      <c r="B1" s="213" t="s">
        <v>276</v>
      </c>
    </row>
    <row r="2" spans="1:69" x14ac:dyDescent="0.3">
      <c r="A2" s="212" t="s">
        <v>29</v>
      </c>
      <c r="B2" s="213" t="s">
        <v>276</v>
      </c>
    </row>
    <row r="3" spans="1:69" x14ac:dyDescent="0.3">
      <c r="A3" s="212" t="s">
        <v>30</v>
      </c>
      <c r="B3" s="213" t="s">
        <v>257</v>
      </c>
    </row>
    <row r="4" spans="1:69" x14ac:dyDescent="0.3">
      <c r="A4" s="212" t="s">
        <v>31</v>
      </c>
    </row>
    <row r="5" spans="1:69" x14ac:dyDescent="0.3">
      <c r="A5" s="212" t="s">
        <v>277</v>
      </c>
      <c r="B5" s="213" t="s">
        <v>278</v>
      </c>
    </row>
    <row r="6" spans="1:69" x14ac:dyDescent="0.3">
      <c r="A6" s="213" t="s">
        <v>32</v>
      </c>
      <c r="B6" s="213" t="s">
        <v>32</v>
      </c>
    </row>
    <row r="7" spans="1:69" x14ac:dyDescent="0.3">
      <c r="A7" s="212" t="s">
        <v>33</v>
      </c>
      <c r="B7" s="212" t="s">
        <v>34</v>
      </c>
      <c r="C7" s="212" t="s">
        <v>35</v>
      </c>
      <c r="D7" s="212" t="s">
        <v>36</v>
      </c>
      <c r="E7" s="212" t="s">
        <v>37</v>
      </c>
      <c r="F7" s="212" t="s">
        <v>38</v>
      </c>
      <c r="G7" s="212" t="s">
        <v>39</v>
      </c>
      <c r="H7" s="212" t="s">
        <v>40</v>
      </c>
      <c r="I7" s="212" t="s">
        <v>41</v>
      </c>
      <c r="J7" s="212" t="s">
        <v>42</v>
      </c>
      <c r="K7" s="212" t="s">
        <v>43</v>
      </c>
      <c r="L7" s="212" t="s">
        <v>44</v>
      </c>
      <c r="M7" s="212" t="s">
        <v>45</v>
      </c>
      <c r="N7" s="212" t="s">
        <v>46</v>
      </c>
      <c r="O7" s="212" t="s">
        <v>47</v>
      </c>
      <c r="P7" s="212" t="s">
        <v>48</v>
      </c>
      <c r="Q7" s="212" t="s">
        <v>49</v>
      </c>
      <c r="R7" s="212" t="s">
        <v>50</v>
      </c>
      <c r="S7" s="212" t="s">
        <v>51</v>
      </c>
      <c r="T7" s="212" t="s">
        <v>52</v>
      </c>
      <c r="U7" s="212" t="s">
        <v>53</v>
      </c>
      <c r="V7" s="212" t="s">
        <v>54</v>
      </c>
      <c r="W7" s="212" t="s">
        <v>55</v>
      </c>
      <c r="X7" s="212" t="s">
        <v>56</v>
      </c>
      <c r="Y7" s="212" t="s">
        <v>57</v>
      </c>
      <c r="Z7" s="212" t="s">
        <v>58</v>
      </c>
      <c r="AA7" s="212" t="s">
        <v>59</v>
      </c>
      <c r="AB7" s="212" t="s">
        <v>60</v>
      </c>
      <c r="AC7" s="212" t="s">
        <v>61</v>
      </c>
      <c r="AD7" s="212" t="s">
        <v>62</v>
      </c>
      <c r="AE7" s="212" t="s">
        <v>63</v>
      </c>
      <c r="AF7" s="212" t="s">
        <v>64</v>
      </c>
      <c r="AG7" s="212" t="s">
        <v>65</v>
      </c>
      <c r="AH7" s="212" t="s">
        <v>66</v>
      </c>
      <c r="AI7" s="212" t="s">
        <v>67</v>
      </c>
      <c r="AJ7" s="212" t="s">
        <v>68</v>
      </c>
      <c r="AK7" s="212" t="s">
        <v>69</v>
      </c>
      <c r="AL7" s="212" t="s">
        <v>70</v>
      </c>
      <c r="AM7" s="212" t="s">
        <v>71</v>
      </c>
      <c r="AN7" s="212" t="s">
        <v>72</v>
      </c>
      <c r="AO7" s="212" t="s">
        <v>73</v>
      </c>
      <c r="AP7" s="212" t="s">
        <v>74</v>
      </c>
      <c r="AQ7" s="212" t="s">
        <v>75</v>
      </c>
      <c r="AR7" s="212" t="s">
        <v>76</v>
      </c>
      <c r="AS7" s="212" t="s">
        <v>77</v>
      </c>
      <c r="AT7" s="212" t="s">
        <v>78</v>
      </c>
      <c r="AU7" s="212" t="s">
        <v>79</v>
      </c>
      <c r="AV7" s="212" t="s">
        <v>80</v>
      </c>
      <c r="AW7" s="212" t="s">
        <v>81</v>
      </c>
      <c r="AX7" s="212" t="s">
        <v>82</v>
      </c>
      <c r="AY7" s="212" t="s">
        <v>83</v>
      </c>
      <c r="AZ7" s="212" t="s">
        <v>84</v>
      </c>
      <c r="BA7" s="212" t="s">
        <v>85</v>
      </c>
      <c r="BB7" s="212" t="s">
        <v>86</v>
      </c>
      <c r="BC7" s="212" t="s">
        <v>87</v>
      </c>
      <c r="BD7" s="212" t="s">
        <v>88</v>
      </c>
      <c r="BE7" s="212" t="s">
        <v>89</v>
      </c>
      <c r="BF7" s="212" t="s">
        <v>90</v>
      </c>
      <c r="BG7" s="212" t="s">
        <v>91</v>
      </c>
      <c r="BH7" s="212" t="s">
        <v>92</v>
      </c>
      <c r="BI7" s="212" t="s">
        <v>93</v>
      </c>
      <c r="BJ7" s="212" t="s">
        <v>94</v>
      </c>
      <c r="BK7" s="212" t="s">
        <v>95</v>
      </c>
      <c r="BL7" s="212" t="s">
        <v>96</v>
      </c>
      <c r="BM7" s="212" t="s">
        <v>97</v>
      </c>
      <c r="BN7" s="212" t="s">
        <v>98</v>
      </c>
      <c r="BO7" s="212" t="s">
        <v>99</v>
      </c>
      <c r="BP7" s="212" t="s">
        <v>100</v>
      </c>
      <c r="BQ7" s="212" t="s">
        <v>101</v>
      </c>
    </row>
    <row r="8" spans="1:69" x14ac:dyDescent="0.3">
      <c r="A8" s="214">
        <v>46168</v>
      </c>
      <c r="B8" s="215">
        <v>1000</v>
      </c>
      <c r="C8" s="216"/>
      <c r="D8" s="215">
        <v>1000</v>
      </c>
      <c r="E8" s="216">
        <v>1</v>
      </c>
      <c r="F8" s="216">
        <v>1</v>
      </c>
      <c r="G8" s="216">
        <v>0</v>
      </c>
      <c r="H8" s="216">
        <v>0</v>
      </c>
      <c r="I8" s="215">
        <v>0</v>
      </c>
      <c r="J8" s="215">
        <v>0</v>
      </c>
      <c r="K8" s="215">
        <v>0</v>
      </c>
      <c r="L8" s="215">
        <v>1000</v>
      </c>
      <c r="M8" s="217">
        <v>0</v>
      </c>
      <c r="N8" s="215">
        <v>0</v>
      </c>
      <c r="O8" s="215">
        <v>0</v>
      </c>
      <c r="P8" s="215">
        <v>0</v>
      </c>
      <c r="Q8" s="215">
        <v>0</v>
      </c>
      <c r="R8" s="215">
        <v>1000</v>
      </c>
      <c r="S8" s="216">
        <v>0</v>
      </c>
      <c r="T8" s="215">
        <v>0</v>
      </c>
      <c r="U8" s="215">
        <v>0</v>
      </c>
      <c r="V8" s="215">
        <v>0</v>
      </c>
      <c r="W8" s="215">
        <v>0</v>
      </c>
      <c r="X8" s="215">
        <v>0</v>
      </c>
      <c r="Y8" s="215">
        <v>0</v>
      </c>
      <c r="Z8" s="215">
        <v>0</v>
      </c>
      <c r="AA8" s="215">
        <v>0</v>
      </c>
      <c r="AB8" s="215">
        <v>0</v>
      </c>
      <c r="AC8" s="215">
        <v>0</v>
      </c>
      <c r="AD8" s="215">
        <v>0</v>
      </c>
      <c r="AE8" s="214"/>
      <c r="AF8" s="214"/>
      <c r="AG8" s="216">
        <v>0</v>
      </c>
      <c r="AH8" s="218">
        <v>0</v>
      </c>
      <c r="AI8" s="218">
        <v>0</v>
      </c>
      <c r="AJ8" s="218">
        <v>0</v>
      </c>
      <c r="AK8" s="218">
        <v>0</v>
      </c>
      <c r="AL8" s="214">
        <v>46164</v>
      </c>
      <c r="AM8" s="216">
        <v>14.4</v>
      </c>
      <c r="AN8" s="214"/>
      <c r="AO8" s="216"/>
      <c r="AP8" s="216">
        <v>0</v>
      </c>
      <c r="AQ8" s="216">
        <v>0</v>
      </c>
      <c r="AR8" s="218">
        <v>0</v>
      </c>
      <c r="AS8" s="218">
        <v>0</v>
      </c>
      <c r="AT8" s="215">
        <v>0</v>
      </c>
      <c r="AU8" s="215">
        <v>0</v>
      </c>
      <c r="AV8" s="215">
        <v>0</v>
      </c>
      <c r="AW8" s="215">
        <v>0</v>
      </c>
      <c r="AX8" s="215">
        <v>0</v>
      </c>
      <c r="AY8" s="215">
        <v>0</v>
      </c>
      <c r="AZ8" s="215">
        <v>0</v>
      </c>
      <c r="BA8" s="215">
        <v>0</v>
      </c>
      <c r="BB8" s="215">
        <v>0</v>
      </c>
      <c r="BC8" s="215">
        <v>0</v>
      </c>
      <c r="BD8" s="215">
        <v>0</v>
      </c>
      <c r="BE8" s="215">
        <v>0</v>
      </c>
      <c r="BF8" s="215">
        <v>0</v>
      </c>
      <c r="BG8" s="215">
        <v>0</v>
      </c>
      <c r="BH8" s="215">
        <v>0</v>
      </c>
      <c r="BI8" s="215">
        <v>0</v>
      </c>
      <c r="BJ8" s="215">
        <v>0</v>
      </c>
      <c r="BK8" s="215">
        <v>0</v>
      </c>
      <c r="BL8" s="215">
        <v>0</v>
      </c>
      <c r="BM8" s="215">
        <v>0</v>
      </c>
      <c r="BN8" s="215">
        <v>0</v>
      </c>
      <c r="BO8" s="215">
        <v>0</v>
      </c>
      <c r="BP8" s="215">
        <v>0</v>
      </c>
      <c r="BQ8" s="219" t="s">
        <v>102</v>
      </c>
    </row>
    <row r="9" spans="1:69" x14ac:dyDescent="0.3">
      <c r="A9" s="220">
        <v>46169</v>
      </c>
      <c r="B9" s="221">
        <v>1000</v>
      </c>
      <c r="C9" s="222"/>
      <c r="D9" s="221">
        <v>1000</v>
      </c>
      <c r="E9" s="222">
        <v>1.000534</v>
      </c>
      <c r="F9" s="222">
        <v>1.000534</v>
      </c>
      <c r="G9" s="222">
        <v>1.0002685229999999</v>
      </c>
      <c r="H9" s="222">
        <v>1.0008026663912819</v>
      </c>
      <c r="I9" s="221">
        <v>0.80266599999999999</v>
      </c>
      <c r="J9" s="221">
        <v>0</v>
      </c>
      <c r="K9" s="221">
        <v>0.80266599999999999</v>
      </c>
      <c r="L9" s="221">
        <v>1000.802666</v>
      </c>
      <c r="M9" s="223"/>
      <c r="N9" s="221">
        <v>0</v>
      </c>
      <c r="O9" s="221">
        <v>0</v>
      </c>
      <c r="P9" s="221">
        <v>0</v>
      </c>
      <c r="Q9" s="221">
        <v>0</v>
      </c>
      <c r="R9" s="221">
        <v>1000.802666</v>
      </c>
      <c r="S9" s="222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0</v>
      </c>
      <c r="AB9" s="221">
        <v>0</v>
      </c>
      <c r="AC9" s="221">
        <v>0</v>
      </c>
      <c r="AD9" s="221">
        <v>0</v>
      </c>
      <c r="AE9" s="220"/>
      <c r="AF9" s="220"/>
      <c r="AG9" s="222">
        <v>0</v>
      </c>
      <c r="AH9" s="224">
        <v>0</v>
      </c>
      <c r="AI9" s="224">
        <v>0</v>
      </c>
      <c r="AJ9" s="224">
        <v>1</v>
      </c>
      <c r="AK9" s="224">
        <v>252</v>
      </c>
      <c r="AL9" s="220">
        <v>46167</v>
      </c>
      <c r="AM9" s="222">
        <v>14.4</v>
      </c>
      <c r="AN9" s="220"/>
      <c r="AO9" s="222"/>
      <c r="AP9" s="222">
        <v>0</v>
      </c>
      <c r="AQ9" s="222">
        <v>0</v>
      </c>
      <c r="AR9" s="224">
        <v>0</v>
      </c>
      <c r="AS9" s="224">
        <v>0</v>
      </c>
      <c r="AT9" s="221">
        <v>0</v>
      </c>
      <c r="AU9" s="221">
        <v>0</v>
      </c>
      <c r="AV9" s="221">
        <v>0</v>
      </c>
      <c r="AW9" s="221">
        <v>0</v>
      </c>
      <c r="AX9" s="221">
        <v>0</v>
      </c>
      <c r="AY9" s="221">
        <v>0</v>
      </c>
      <c r="AZ9" s="221">
        <v>0</v>
      </c>
      <c r="BA9" s="221">
        <v>0</v>
      </c>
      <c r="BB9" s="221">
        <v>0</v>
      </c>
      <c r="BC9" s="221">
        <v>0</v>
      </c>
      <c r="BD9" s="221">
        <v>0</v>
      </c>
      <c r="BE9" s="221">
        <v>0</v>
      </c>
      <c r="BF9" s="221">
        <v>0</v>
      </c>
      <c r="BG9" s="221">
        <v>0</v>
      </c>
      <c r="BH9" s="221">
        <v>0</v>
      </c>
      <c r="BI9" s="221">
        <v>0</v>
      </c>
      <c r="BJ9" s="221">
        <v>0</v>
      </c>
      <c r="BK9" s="221">
        <v>0</v>
      </c>
      <c r="BL9" s="221">
        <v>0</v>
      </c>
      <c r="BM9" s="221">
        <v>0</v>
      </c>
      <c r="BN9" s="221">
        <v>0</v>
      </c>
      <c r="BO9" s="221">
        <v>0</v>
      </c>
      <c r="BP9" s="221">
        <v>0</v>
      </c>
      <c r="BQ9" s="213" t="s">
        <v>102</v>
      </c>
    </row>
    <row r="10" spans="1:69" x14ac:dyDescent="0.3">
      <c r="A10" s="220">
        <v>46170</v>
      </c>
      <c r="B10" s="221">
        <v>1000</v>
      </c>
      <c r="C10" s="222"/>
      <c r="D10" s="221">
        <v>1000</v>
      </c>
      <c r="E10" s="222">
        <v>1.000534</v>
      </c>
      <c r="F10" s="222">
        <v>1.001068285156</v>
      </c>
      <c r="G10" s="222">
        <v>1.000537118</v>
      </c>
      <c r="H10" s="222">
        <v>1.0016059817977883</v>
      </c>
      <c r="I10" s="221">
        <v>1.605982</v>
      </c>
      <c r="J10" s="221">
        <v>0</v>
      </c>
      <c r="K10" s="221">
        <v>1.605982</v>
      </c>
      <c r="L10" s="221">
        <v>1001.605982</v>
      </c>
      <c r="M10" s="223"/>
      <c r="N10" s="221">
        <v>0</v>
      </c>
      <c r="O10" s="221">
        <v>0</v>
      </c>
      <c r="P10" s="221">
        <v>0</v>
      </c>
      <c r="Q10" s="221">
        <v>0</v>
      </c>
      <c r="R10" s="221">
        <v>1001.605982</v>
      </c>
      <c r="S10" s="222">
        <v>8714</v>
      </c>
      <c r="T10" s="221">
        <v>8727994.5271480009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0</v>
      </c>
      <c r="AB10" s="221">
        <v>0</v>
      </c>
      <c r="AC10" s="221">
        <v>0</v>
      </c>
      <c r="AD10" s="221">
        <v>0</v>
      </c>
      <c r="AE10" s="220"/>
      <c r="AF10" s="220"/>
      <c r="AG10" s="222">
        <v>0</v>
      </c>
      <c r="AH10" s="224">
        <v>0</v>
      </c>
      <c r="AI10" s="224">
        <v>0</v>
      </c>
      <c r="AJ10" s="224">
        <v>2</v>
      </c>
      <c r="AK10" s="224">
        <v>252</v>
      </c>
      <c r="AL10" s="220">
        <v>46168</v>
      </c>
      <c r="AM10" s="222">
        <v>14.4</v>
      </c>
      <c r="AN10" s="220"/>
      <c r="AO10" s="222"/>
      <c r="AP10" s="222">
        <v>0</v>
      </c>
      <c r="AQ10" s="222">
        <v>0</v>
      </c>
      <c r="AR10" s="224">
        <v>0</v>
      </c>
      <c r="AS10" s="224">
        <v>0</v>
      </c>
      <c r="AT10" s="221">
        <v>0</v>
      </c>
      <c r="AU10" s="221">
        <v>0</v>
      </c>
      <c r="AV10" s="221">
        <v>0</v>
      </c>
      <c r="AW10" s="221">
        <v>0</v>
      </c>
      <c r="AX10" s="221">
        <v>0</v>
      </c>
      <c r="AY10" s="221">
        <v>0</v>
      </c>
      <c r="AZ10" s="221">
        <v>0</v>
      </c>
      <c r="BA10" s="221">
        <v>0</v>
      </c>
      <c r="BB10" s="221">
        <v>0</v>
      </c>
      <c r="BC10" s="221">
        <v>0</v>
      </c>
      <c r="BD10" s="221">
        <v>0</v>
      </c>
      <c r="BE10" s="221">
        <v>0</v>
      </c>
      <c r="BF10" s="221">
        <v>0</v>
      </c>
      <c r="BG10" s="221">
        <v>0</v>
      </c>
      <c r="BH10" s="221">
        <v>0</v>
      </c>
      <c r="BI10" s="221">
        <v>0</v>
      </c>
      <c r="BJ10" s="221">
        <v>0</v>
      </c>
      <c r="BK10" s="221">
        <v>0</v>
      </c>
      <c r="BL10" s="221">
        <v>0</v>
      </c>
      <c r="BM10" s="221">
        <v>0</v>
      </c>
      <c r="BN10" s="221">
        <v>0</v>
      </c>
      <c r="BO10" s="221">
        <v>0</v>
      </c>
      <c r="BP10" s="221">
        <v>0</v>
      </c>
      <c r="BQ10" s="213" t="s">
        <v>102</v>
      </c>
    </row>
    <row r="11" spans="1:69" x14ac:dyDescent="0.3">
      <c r="A11" s="220">
        <v>46171</v>
      </c>
      <c r="B11" s="221">
        <v>1000</v>
      </c>
      <c r="C11" s="222"/>
      <c r="D11" s="221">
        <v>1000</v>
      </c>
      <c r="E11" s="222">
        <v>1.000534</v>
      </c>
      <c r="F11" s="222">
        <v>1.0016028556202734</v>
      </c>
      <c r="G11" s="222">
        <v>1.0008057850000001</v>
      </c>
      <c r="H11" s="222">
        <v>1.0024099365605452</v>
      </c>
      <c r="I11" s="221">
        <v>2.4099369899999998</v>
      </c>
      <c r="J11" s="221">
        <v>0</v>
      </c>
      <c r="K11" s="221">
        <v>2.4099369899999998</v>
      </c>
      <c r="L11" s="221">
        <v>1002.40993699</v>
      </c>
      <c r="M11" s="223"/>
      <c r="N11" s="221">
        <v>0</v>
      </c>
      <c r="O11" s="221">
        <v>0</v>
      </c>
      <c r="P11" s="221">
        <v>0</v>
      </c>
      <c r="Q11" s="221">
        <v>0</v>
      </c>
      <c r="R11" s="221">
        <v>1002.40993699</v>
      </c>
      <c r="S11" s="222">
        <v>8714</v>
      </c>
      <c r="T11" s="221">
        <v>8735000.1909308601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0</v>
      </c>
      <c r="AB11" s="221">
        <v>0</v>
      </c>
      <c r="AC11" s="221">
        <v>0</v>
      </c>
      <c r="AD11" s="221">
        <v>0</v>
      </c>
      <c r="AE11" s="220"/>
      <c r="AF11" s="220"/>
      <c r="AG11" s="222">
        <v>0</v>
      </c>
      <c r="AH11" s="224">
        <v>0</v>
      </c>
      <c r="AI11" s="224">
        <v>0</v>
      </c>
      <c r="AJ11" s="224">
        <v>3</v>
      </c>
      <c r="AK11" s="224">
        <v>252</v>
      </c>
      <c r="AL11" s="220">
        <v>46169</v>
      </c>
      <c r="AM11" s="222">
        <v>14.4</v>
      </c>
      <c r="AN11" s="220"/>
      <c r="AO11" s="222"/>
      <c r="AP11" s="222">
        <v>0</v>
      </c>
      <c r="AQ11" s="222">
        <v>0</v>
      </c>
      <c r="AR11" s="224">
        <v>0</v>
      </c>
      <c r="AS11" s="224">
        <v>0</v>
      </c>
      <c r="AT11" s="221">
        <v>0</v>
      </c>
      <c r="AU11" s="221">
        <v>0</v>
      </c>
      <c r="AV11" s="221">
        <v>0</v>
      </c>
      <c r="AW11" s="221">
        <v>0</v>
      </c>
      <c r="AX11" s="221">
        <v>0</v>
      </c>
      <c r="AY11" s="221">
        <v>0</v>
      </c>
      <c r="AZ11" s="221">
        <v>0</v>
      </c>
      <c r="BA11" s="221">
        <v>0</v>
      </c>
      <c r="BB11" s="221">
        <v>0</v>
      </c>
      <c r="BC11" s="221">
        <v>0</v>
      </c>
      <c r="BD11" s="221">
        <v>0</v>
      </c>
      <c r="BE11" s="221">
        <v>0</v>
      </c>
      <c r="BF11" s="221">
        <v>0</v>
      </c>
      <c r="BG11" s="221">
        <v>0</v>
      </c>
      <c r="BH11" s="221">
        <v>0</v>
      </c>
      <c r="BI11" s="221">
        <v>0</v>
      </c>
      <c r="BJ11" s="221">
        <v>0</v>
      </c>
      <c r="BK11" s="221">
        <v>0</v>
      </c>
      <c r="BL11" s="221">
        <v>0</v>
      </c>
      <c r="BM11" s="221">
        <v>0</v>
      </c>
      <c r="BN11" s="221">
        <v>0</v>
      </c>
      <c r="BO11" s="221">
        <v>0</v>
      </c>
      <c r="BP11" s="221">
        <v>0</v>
      </c>
      <c r="BQ11" s="213" t="s">
        <v>102</v>
      </c>
    </row>
    <row r="12" spans="1:69" x14ac:dyDescent="0.3">
      <c r="A12" s="220">
        <v>46172</v>
      </c>
      <c r="B12" s="221">
        <v>1000</v>
      </c>
      <c r="C12" s="222"/>
      <c r="D12" s="221">
        <v>1000</v>
      </c>
      <c r="E12" s="222">
        <v>1</v>
      </c>
      <c r="F12" s="222">
        <v>1.0016028556202734</v>
      </c>
      <c r="G12" s="222">
        <v>1.0008057850000001</v>
      </c>
      <c r="H12" s="222">
        <v>1.0024099365605452</v>
      </c>
      <c r="I12" s="221">
        <v>2.4099369899999998</v>
      </c>
      <c r="J12" s="221">
        <v>0</v>
      </c>
      <c r="K12" s="221">
        <v>2.4099369899999998</v>
      </c>
      <c r="L12" s="221">
        <v>1002.40993699</v>
      </c>
      <c r="M12" s="223"/>
      <c r="N12" s="221">
        <v>0</v>
      </c>
      <c r="O12" s="221">
        <v>0</v>
      </c>
      <c r="P12" s="221">
        <v>0</v>
      </c>
      <c r="Q12" s="221">
        <v>0</v>
      </c>
      <c r="R12" s="221">
        <v>1002.40993699</v>
      </c>
      <c r="S12" s="222">
        <v>8714</v>
      </c>
      <c r="T12" s="221">
        <v>8735000.1909308601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0</v>
      </c>
      <c r="AB12" s="221">
        <v>0</v>
      </c>
      <c r="AC12" s="221">
        <v>0</v>
      </c>
      <c r="AD12" s="221">
        <v>0</v>
      </c>
      <c r="AE12" s="220"/>
      <c r="AF12" s="220"/>
      <c r="AG12" s="222">
        <v>0</v>
      </c>
      <c r="AH12" s="224">
        <v>0</v>
      </c>
      <c r="AI12" s="224">
        <v>0</v>
      </c>
      <c r="AJ12" s="224">
        <v>3</v>
      </c>
      <c r="AK12" s="224">
        <v>252</v>
      </c>
      <c r="AL12" s="220">
        <v>46170</v>
      </c>
      <c r="AM12" s="222">
        <v>14.4</v>
      </c>
      <c r="AN12" s="220"/>
      <c r="AO12" s="222"/>
      <c r="AP12" s="222">
        <v>0</v>
      </c>
      <c r="AQ12" s="222">
        <v>0</v>
      </c>
      <c r="AR12" s="224">
        <v>0</v>
      </c>
      <c r="AS12" s="224">
        <v>0</v>
      </c>
      <c r="AT12" s="221">
        <v>0</v>
      </c>
      <c r="AU12" s="221">
        <v>0</v>
      </c>
      <c r="AV12" s="221">
        <v>0</v>
      </c>
      <c r="AW12" s="221">
        <v>0</v>
      </c>
      <c r="AX12" s="221">
        <v>0</v>
      </c>
      <c r="AY12" s="221">
        <v>0</v>
      </c>
      <c r="AZ12" s="221">
        <v>0</v>
      </c>
      <c r="BA12" s="221">
        <v>0</v>
      </c>
      <c r="BB12" s="221">
        <v>0</v>
      </c>
      <c r="BC12" s="221">
        <v>0</v>
      </c>
      <c r="BD12" s="221">
        <v>0</v>
      </c>
      <c r="BE12" s="221">
        <v>0</v>
      </c>
      <c r="BF12" s="221">
        <v>0</v>
      </c>
      <c r="BG12" s="221">
        <v>0</v>
      </c>
      <c r="BH12" s="221">
        <v>0</v>
      </c>
      <c r="BI12" s="221">
        <v>0</v>
      </c>
      <c r="BJ12" s="221">
        <v>0</v>
      </c>
      <c r="BK12" s="221">
        <v>0</v>
      </c>
      <c r="BL12" s="221">
        <v>0</v>
      </c>
      <c r="BM12" s="221">
        <v>0</v>
      </c>
      <c r="BN12" s="221">
        <v>0</v>
      </c>
      <c r="BO12" s="221">
        <v>0</v>
      </c>
      <c r="BP12" s="221">
        <v>0</v>
      </c>
      <c r="BQ12" s="213" t="s">
        <v>102</v>
      </c>
    </row>
    <row r="13" spans="1:69" x14ac:dyDescent="0.3">
      <c r="A13" s="220">
        <v>46173</v>
      </c>
      <c r="B13" s="221">
        <v>1000</v>
      </c>
      <c r="C13" s="222"/>
      <c r="D13" s="221">
        <v>1000</v>
      </c>
      <c r="E13" s="222">
        <v>1</v>
      </c>
      <c r="F13" s="222">
        <v>1.0016028556202734</v>
      </c>
      <c r="G13" s="222">
        <v>1.0008057850000001</v>
      </c>
      <c r="H13" s="222">
        <v>1.0024099365605452</v>
      </c>
      <c r="I13" s="221">
        <v>2.4099369899999998</v>
      </c>
      <c r="J13" s="221">
        <v>0</v>
      </c>
      <c r="K13" s="221">
        <v>2.4099369899999998</v>
      </c>
      <c r="L13" s="221">
        <v>1002.40993699</v>
      </c>
      <c r="M13" s="223"/>
      <c r="N13" s="221">
        <v>0</v>
      </c>
      <c r="O13" s="221">
        <v>0</v>
      </c>
      <c r="P13" s="221">
        <v>0</v>
      </c>
      <c r="Q13" s="221">
        <v>0</v>
      </c>
      <c r="R13" s="221">
        <v>1002.40993699</v>
      </c>
      <c r="S13" s="222">
        <v>8714</v>
      </c>
      <c r="T13" s="221">
        <v>8735000.1909308601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0"/>
      <c r="AF13" s="220"/>
      <c r="AG13" s="222">
        <v>0</v>
      </c>
      <c r="AH13" s="224">
        <v>0</v>
      </c>
      <c r="AI13" s="224">
        <v>0</v>
      </c>
      <c r="AJ13" s="224">
        <v>3</v>
      </c>
      <c r="AK13" s="224">
        <v>252</v>
      </c>
      <c r="AL13" s="220">
        <v>46170</v>
      </c>
      <c r="AM13" s="222">
        <v>14.4</v>
      </c>
      <c r="AN13" s="220"/>
      <c r="AO13" s="222"/>
      <c r="AP13" s="222">
        <v>0</v>
      </c>
      <c r="AQ13" s="222">
        <v>0</v>
      </c>
      <c r="AR13" s="224">
        <v>0</v>
      </c>
      <c r="AS13" s="224">
        <v>0</v>
      </c>
      <c r="AT13" s="221">
        <v>0</v>
      </c>
      <c r="AU13" s="221">
        <v>0</v>
      </c>
      <c r="AV13" s="221">
        <v>0</v>
      </c>
      <c r="AW13" s="221">
        <v>0</v>
      </c>
      <c r="AX13" s="221">
        <v>0</v>
      </c>
      <c r="AY13" s="221">
        <v>0</v>
      </c>
      <c r="AZ13" s="221">
        <v>0</v>
      </c>
      <c r="BA13" s="221">
        <v>0</v>
      </c>
      <c r="BB13" s="221">
        <v>0</v>
      </c>
      <c r="BC13" s="221">
        <v>0</v>
      </c>
      <c r="BD13" s="221">
        <v>0</v>
      </c>
      <c r="BE13" s="221">
        <v>0</v>
      </c>
      <c r="BF13" s="221">
        <v>0</v>
      </c>
      <c r="BG13" s="221">
        <v>0</v>
      </c>
      <c r="BH13" s="221">
        <v>0</v>
      </c>
      <c r="BI13" s="221">
        <v>0</v>
      </c>
      <c r="BJ13" s="221">
        <v>0</v>
      </c>
      <c r="BK13" s="221">
        <v>0</v>
      </c>
      <c r="BL13" s="221">
        <v>0</v>
      </c>
      <c r="BM13" s="221">
        <v>0</v>
      </c>
      <c r="BN13" s="221">
        <v>0</v>
      </c>
      <c r="BO13" s="221">
        <v>0</v>
      </c>
      <c r="BP13" s="221">
        <v>0</v>
      </c>
      <c r="BQ13" s="213" t="s">
        <v>102</v>
      </c>
    </row>
    <row r="14" spans="1:69" x14ac:dyDescent="0.3">
      <c r="A14" s="220">
        <v>46174</v>
      </c>
      <c r="B14" s="221">
        <v>1000</v>
      </c>
      <c r="C14" s="222"/>
      <c r="D14" s="221">
        <v>1000</v>
      </c>
      <c r="E14" s="222">
        <v>1.000534</v>
      </c>
      <c r="F14" s="222">
        <v>1.0021377115451746</v>
      </c>
      <c r="G14" s="222">
        <v>1.0010745240000001</v>
      </c>
      <c r="H14" s="222">
        <v>1.0032145310207001</v>
      </c>
      <c r="I14" s="221">
        <v>3.214531</v>
      </c>
      <c r="J14" s="221">
        <v>0</v>
      </c>
      <c r="K14" s="221">
        <v>3.214531</v>
      </c>
      <c r="L14" s="221">
        <v>1003.214531</v>
      </c>
      <c r="M14" s="223"/>
      <c r="N14" s="221">
        <v>0</v>
      </c>
      <c r="O14" s="221">
        <v>0</v>
      </c>
      <c r="P14" s="221">
        <v>0</v>
      </c>
      <c r="Q14" s="221">
        <v>0</v>
      </c>
      <c r="R14" s="221">
        <v>1003.214531</v>
      </c>
      <c r="S14" s="222">
        <v>8714</v>
      </c>
      <c r="T14" s="221">
        <v>8742011.4231339991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0</v>
      </c>
      <c r="AB14" s="221">
        <v>0</v>
      </c>
      <c r="AC14" s="221">
        <v>0</v>
      </c>
      <c r="AD14" s="221">
        <v>0</v>
      </c>
      <c r="AE14" s="220"/>
      <c r="AF14" s="220"/>
      <c r="AG14" s="222">
        <v>0</v>
      </c>
      <c r="AH14" s="224">
        <v>0</v>
      </c>
      <c r="AI14" s="224">
        <v>0</v>
      </c>
      <c r="AJ14" s="224">
        <v>4</v>
      </c>
      <c r="AK14" s="224">
        <v>252</v>
      </c>
      <c r="AL14" s="220">
        <v>46170</v>
      </c>
      <c r="AM14" s="222">
        <v>14.4</v>
      </c>
      <c r="AN14" s="220"/>
      <c r="AO14" s="222"/>
      <c r="AP14" s="222">
        <v>0</v>
      </c>
      <c r="AQ14" s="222">
        <v>0</v>
      </c>
      <c r="AR14" s="224">
        <v>0</v>
      </c>
      <c r="AS14" s="224">
        <v>0</v>
      </c>
      <c r="AT14" s="221">
        <v>0</v>
      </c>
      <c r="AU14" s="221">
        <v>0</v>
      </c>
      <c r="AV14" s="221">
        <v>0</v>
      </c>
      <c r="AW14" s="221">
        <v>0</v>
      </c>
      <c r="AX14" s="221">
        <v>0</v>
      </c>
      <c r="AY14" s="221">
        <v>0</v>
      </c>
      <c r="AZ14" s="221">
        <v>0</v>
      </c>
      <c r="BA14" s="221">
        <v>0</v>
      </c>
      <c r="BB14" s="221">
        <v>0</v>
      </c>
      <c r="BC14" s="221">
        <v>0</v>
      </c>
      <c r="BD14" s="221">
        <v>0</v>
      </c>
      <c r="BE14" s="221">
        <v>0</v>
      </c>
      <c r="BF14" s="221">
        <v>0</v>
      </c>
      <c r="BG14" s="221">
        <v>0</v>
      </c>
      <c r="BH14" s="221">
        <v>0</v>
      </c>
      <c r="BI14" s="221">
        <v>0</v>
      </c>
      <c r="BJ14" s="221">
        <v>0</v>
      </c>
      <c r="BK14" s="221">
        <v>0</v>
      </c>
      <c r="BL14" s="221">
        <v>0</v>
      </c>
      <c r="BM14" s="221">
        <v>0</v>
      </c>
      <c r="BN14" s="221">
        <v>0</v>
      </c>
      <c r="BO14" s="221">
        <v>0</v>
      </c>
      <c r="BP14" s="221">
        <v>0</v>
      </c>
      <c r="BQ14" s="213" t="s">
        <v>102</v>
      </c>
    </row>
    <row r="15" spans="1:69" x14ac:dyDescent="0.3">
      <c r="A15" s="220">
        <v>46175</v>
      </c>
      <c r="B15" s="221">
        <v>1000</v>
      </c>
      <c r="C15" s="222"/>
      <c r="D15" s="221">
        <v>1000</v>
      </c>
      <c r="E15" s="222">
        <v>1.000534</v>
      </c>
      <c r="F15" s="222">
        <v>1.0026728530831397</v>
      </c>
      <c r="G15" s="222">
        <v>1.0013433350000001</v>
      </c>
      <c r="H15" s="222">
        <v>1.0040197755329547</v>
      </c>
      <c r="I15" s="221">
        <v>4.0197760000000002</v>
      </c>
      <c r="J15" s="221">
        <v>0</v>
      </c>
      <c r="K15" s="221">
        <v>4.0197760000000002</v>
      </c>
      <c r="L15" s="221">
        <v>1004.019776</v>
      </c>
      <c r="M15" s="223"/>
      <c r="N15" s="221">
        <v>0</v>
      </c>
      <c r="O15" s="221">
        <v>0</v>
      </c>
      <c r="P15" s="221">
        <v>0</v>
      </c>
      <c r="Q15" s="221">
        <v>0</v>
      </c>
      <c r="R15" s="221">
        <v>1004.019776</v>
      </c>
      <c r="S15" s="222">
        <v>8714</v>
      </c>
      <c r="T15" s="221">
        <v>8749028.3280640002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0</v>
      </c>
      <c r="AB15" s="221">
        <v>0</v>
      </c>
      <c r="AC15" s="221">
        <v>0</v>
      </c>
      <c r="AD15" s="221">
        <v>0</v>
      </c>
      <c r="AE15" s="220"/>
      <c r="AF15" s="220"/>
      <c r="AG15" s="222">
        <v>0</v>
      </c>
      <c r="AH15" s="224">
        <v>0</v>
      </c>
      <c r="AI15" s="224">
        <v>0</v>
      </c>
      <c r="AJ15" s="224">
        <v>5</v>
      </c>
      <c r="AK15" s="224">
        <v>252</v>
      </c>
      <c r="AL15" s="220">
        <v>46171</v>
      </c>
      <c r="AM15" s="222">
        <v>14.4</v>
      </c>
      <c r="AN15" s="220"/>
      <c r="AO15" s="222"/>
      <c r="AP15" s="222">
        <v>0</v>
      </c>
      <c r="AQ15" s="222">
        <v>0</v>
      </c>
      <c r="AR15" s="224">
        <v>0</v>
      </c>
      <c r="AS15" s="224">
        <v>0</v>
      </c>
      <c r="AT15" s="221">
        <v>0</v>
      </c>
      <c r="AU15" s="221">
        <v>0</v>
      </c>
      <c r="AV15" s="221">
        <v>0</v>
      </c>
      <c r="AW15" s="221">
        <v>0</v>
      </c>
      <c r="AX15" s="221">
        <v>0</v>
      </c>
      <c r="AY15" s="221">
        <v>0</v>
      </c>
      <c r="AZ15" s="221">
        <v>0</v>
      </c>
      <c r="BA15" s="221">
        <v>0</v>
      </c>
      <c r="BB15" s="221">
        <v>0</v>
      </c>
      <c r="BC15" s="221">
        <v>0</v>
      </c>
      <c r="BD15" s="221">
        <v>0</v>
      </c>
      <c r="BE15" s="221">
        <v>0</v>
      </c>
      <c r="BF15" s="221">
        <v>0</v>
      </c>
      <c r="BG15" s="221">
        <v>0</v>
      </c>
      <c r="BH15" s="221">
        <v>0</v>
      </c>
      <c r="BI15" s="221">
        <v>0</v>
      </c>
      <c r="BJ15" s="221">
        <v>0</v>
      </c>
      <c r="BK15" s="221">
        <v>0</v>
      </c>
      <c r="BL15" s="221">
        <v>0</v>
      </c>
      <c r="BM15" s="221">
        <v>0</v>
      </c>
      <c r="BN15" s="221">
        <v>0</v>
      </c>
      <c r="BO15" s="221">
        <v>0</v>
      </c>
      <c r="BP15" s="221">
        <v>0</v>
      </c>
      <c r="BQ15" s="213" t="s">
        <v>102</v>
      </c>
    </row>
    <row r="16" spans="1:69" x14ac:dyDescent="0.3">
      <c r="A16" s="220">
        <v>46176</v>
      </c>
      <c r="B16" s="221">
        <v>1000</v>
      </c>
      <c r="C16" s="222"/>
      <c r="D16" s="221">
        <v>1000</v>
      </c>
      <c r="E16" s="222">
        <v>1.000534</v>
      </c>
      <c r="F16" s="222">
        <v>1.0032082803866862</v>
      </c>
      <c r="G16" s="222">
        <v>1.001612218</v>
      </c>
      <c r="H16" s="222">
        <v>1.0048256704467651</v>
      </c>
      <c r="I16" s="221">
        <v>4.8256699999999997</v>
      </c>
      <c r="J16" s="221">
        <v>0</v>
      </c>
      <c r="K16" s="221">
        <v>4.8256699999999997</v>
      </c>
      <c r="L16" s="221">
        <v>1004.8256699999999</v>
      </c>
      <c r="M16" s="223"/>
      <c r="N16" s="221">
        <v>0</v>
      </c>
      <c r="O16" s="221">
        <v>0</v>
      </c>
      <c r="P16" s="221">
        <v>0</v>
      </c>
      <c r="Q16" s="221">
        <v>0</v>
      </c>
      <c r="R16" s="221">
        <v>1004.8256699999999</v>
      </c>
      <c r="S16" s="222">
        <v>8714</v>
      </c>
      <c r="T16" s="221">
        <v>8756050.8883800004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0</v>
      </c>
      <c r="AB16" s="221">
        <v>0</v>
      </c>
      <c r="AC16" s="221">
        <v>0</v>
      </c>
      <c r="AD16" s="221">
        <v>0</v>
      </c>
      <c r="AE16" s="220"/>
      <c r="AF16" s="220"/>
      <c r="AG16" s="222">
        <v>0</v>
      </c>
      <c r="AH16" s="224">
        <v>0</v>
      </c>
      <c r="AI16" s="224">
        <v>0</v>
      </c>
      <c r="AJ16" s="224">
        <v>6</v>
      </c>
      <c r="AK16" s="224">
        <v>252</v>
      </c>
      <c r="AL16" s="220">
        <v>46174</v>
      </c>
      <c r="AM16" s="222">
        <v>14.4</v>
      </c>
      <c r="AN16" s="220"/>
      <c r="AO16" s="222"/>
      <c r="AP16" s="222">
        <v>0</v>
      </c>
      <c r="AQ16" s="222">
        <v>0</v>
      </c>
      <c r="AR16" s="224">
        <v>0</v>
      </c>
      <c r="AS16" s="224">
        <v>0</v>
      </c>
      <c r="AT16" s="221">
        <v>0</v>
      </c>
      <c r="AU16" s="221">
        <v>0</v>
      </c>
      <c r="AV16" s="221">
        <v>0</v>
      </c>
      <c r="AW16" s="221">
        <v>0</v>
      </c>
      <c r="AX16" s="221">
        <v>0</v>
      </c>
      <c r="AY16" s="221">
        <v>0</v>
      </c>
      <c r="AZ16" s="221">
        <v>0</v>
      </c>
      <c r="BA16" s="221">
        <v>0</v>
      </c>
      <c r="BB16" s="221">
        <v>0</v>
      </c>
      <c r="BC16" s="221">
        <v>0</v>
      </c>
      <c r="BD16" s="221">
        <v>0</v>
      </c>
      <c r="BE16" s="221">
        <v>0</v>
      </c>
      <c r="BF16" s="221">
        <v>0</v>
      </c>
      <c r="BG16" s="221">
        <v>0</v>
      </c>
      <c r="BH16" s="221">
        <v>0</v>
      </c>
      <c r="BI16" s="221">
        <v>0</v>
      </c>
      <c r="BJ16" s="221">
        <v>0</v>
      </c>
      <c r="BK16" s="221">
        <v>0</v>
      </c>
      <c r="BL16" s="221">
        <v>0</v>
      </c>
      <c r="BM16" s="221">
        <v>0</v>
      </c>
      <c r="BN16" s="221">
        <v>0</v>
      </c>
      <c r="BO16" s="221">
        <v>0</v>
      </c>
      <c r="BP16" s="221">
        <v>0</v>
      </c>
      <c r="BQ16" s="213" t="s">
        <v>102</v>
      </c>
    </row>
    <row r="17" spans="1:69" x14ac:dyDescent="0.3">
      <c r="A17" s="220">
        <v>46177</v>
      </c>
      <c r="B17" s="221">
        <v>1000</v>
      </c>
      <c r="C17" s="222"/>
      <c r="D17" s="221">
        <v>1000</v>
      </c>
      <c r="E17" s="222">
        <v>1</v>
      </c>
      <c r="F17" s="222">
        <v>1.0032082803866862</v>
      </c>
      <c r="G17" s="222">
        <v>1.001612218</v>
      </c>
      <c r="H17" s="222">
        <v>1.0048256704467651</v>
      </c>
      <c r="I17" s="221">
        <v>4.8256699999999997</v>
      </c>
      <c r="J17" s="221">
        <v>0</v>
      </c>
      <c r="K17" s="221">
        <v>4.8256699999999997</v>
      </c>
      <c r="L17" s="221">
        <v>1004.8256699999999</v>
      </c>
      <c r="M17" s="223"/>
      <c r="N17" s="221">
        <v>0</v>
      </c>
      <c r="O17" s="221">
        <v>0</v>
      </c>
      <c r="P17" s="221">
        <v>0</v>
      </c>
      <c r="Q17" s="221">
        <v>0</v>
      </c>
      <c r="R17" s="221">
        <v>1004.8256699999999</v>
      </c>
      <c r="S17" s="222">
        <v>8714</v>
      </c>
      <c r="T17" s="221">
        <v>8756050.8883800004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0</v>
      </c>
      <c r="AB17" s="221">
        <v>0</v>
      </c>
      <c r="AC17" s="221">
        <v>0</v>
      </c>
      <c r="AD17" s="221">
        <v>0</v>
      </c>
      <c r="AE17" s="220"/>
      <c r="AF17" s="220"/>
      <c r="AG17" s="222">
        <v>0</v>
      </c>
      <c r="AH17" s="224">
        <v>0</v>
      </c>
      <c r="AI17" s="224">
        <v>0</v>
      </c>
      <c r="AJ17" s="224">
        <v>6</v>
      </c>
      <c r="AK17" s="224">
        <v>252</v>
      </c>
      <c r="AL17" s="220">
        <v>46175</v>
      </c>
      <c r="AM17" s="222">
        <v>14.4</v>
      </c>
      <c r="AN17" s="220"/>
      <c r="AO17" s="222"/>
      <c r="AP17" s="222">
        <v>0</v>
      </c>
      <c r="AQ17" s="222">
        <v>0</v>
      </c>
      <c r="AR17" s="224">
        <v>0</v>
      </c>
      <c r="AS17" s="224">
        <v>0</v>
      </c>
      <c r="AT17" s="221">
        <v>0</v>
      </c>
      <c r="AU17" s="221">
        <v>0</v>
      </c>
      <c r="AV17" s="221">
        <v>0</v>
      </c>
      <c r="AW17" s="221">
        <v>0</v>
      </c>
      <c r="AX17" s="221">
        <v>0</v>
      </c>
      <c r="AY17" s="221">
        <v>0</v>
      </c>
      <c r="AZ17" s="221">
        <v>0</v>
      </c>
      <c r="BA17" s="221">
        <v>0</v>
      </c>
      <c r="BB17" s="221">
        <v>0</v>
      </c>
      <c r="BC17" s="221">
        <v>0</v>
      </c>
      <c r="BD17" s="221">
        <v>0</v>
      </c>
      <c r="BE17" s="221">
        <v>0</v>
      </c>
      <c r="BF17" s="221">
        <v>0</v>
      </c>
      <c r="BG17" s="221">
        <v>0</v>
      </c>
      <c r="BH17" s="221">
        <v>0</v>
      </c>
      <c r="BI17" s="221">
        <v>0</v>
      </c>
      <c r="BJ17" s="221">
        <v>0</v>
      </c>
      <c r="BK17" s="221">
        <v>0</v>
      </c>
      <c r="BL17" s="221">
        <v>0</v>
      </c>
      <c r="BM17" s="221">
        <v>0</v>
      </c>
      <c r="BN17" s="221">
        <v>0</v>
      </c>
      <c r="BO17" s="221">
        <v>0</v>
      </c>
      <c r="BP17" s="221">
        <v>0</v>
      </c>
      <c r="BQ17" s="213" t="s">
        <v>102</v>
      </c>
    </row>
    <row r="18" spans="1:69" x14ac:dyDescent="0.3">
      <c r="A18" s="220">
        <v>46178</v>
      </c>
      <c r="B18" s="221">
        <v>1000</v>
      </c>
      <c r="C18" s="222"/>
      <c r="D18" s="221">
        <v>1000</v>
      </c>
      <c r="E18" s="222">
        <v>1.000534</v>
      </c>
      <c r="F18" s="222">
        <v>1.0037439936084127</v>
      </c>
      <c r="G18" s="222">
        <v>1.001881174</v>
      </c>
      <c r="H18" s="222">
        <v>1.0056322070966444</v>
      </c>
      <c r="I18" s="221">
        <v>5.6322069900000002</v>
      </c>
      <c r="J18" s="221">
        <v>0</v>
      </c>
      <c r="K18" s="221">
        <v>5.6322069900000002</v>
      </c>
      <c r="L18" s="221">
        <v>1005.63220699</v>
      </c>
      <c r="M18" s="223"/>
      <c r="N18" s="221">
        <v>0</v>
      </c>
      <c r="O18" s="221">
        <v>0</v>
      </c>
      <c r="P18" s="221">
        <v>0</v>
      </c>
      <c r="Q18" s="221">
        <v>0</v>
      </c>
      <c r="R18" s="221">
        <v>1005.63220699</v>
      </c>
      <c r="S18" s="222">
        <v>8714</v>
      </c>
      <c r="T18" s="221">
        <v>8763079.0517108608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0</v>
      </c>
      <c r="AB18" s="221">
        <v>0</v>
      </c>
      <c r="AC18" s="221">
        <v>0</v>
      </c>
      <c r="AD18" s="221">
        <v>0</v>
      </c>
      <c r="AE18" s="220"/>
      <c r="AF18" s="220"/>
      <c r="AG18" s="222">
        <v>0</v>
      </c>
      <c r="AH18" s="224">
        <v>0</v>
      </c>
      <c r="AI18" s="224">
        <v>0</v>
      </c>
      <c r="AJ18" s="224">
        <v>7</v>
      </c>
      <c r="AK18" s="224">
        <v>252</v>
      </c>
      <c r="AL18" s="220">
        <v>46175</v>
      </c>
      <c r="AM18" s="222">
        <v>14.4</v>
      </c>
      <c r="AN18" s="220"/>
      <c r="AO18" s="222"/>
      <c r="AP18" s="222">
        <v>0</v>
      </c>
      <c r="AQ18" s="222">
        <v>0</v>
      </c>
      <c r="AR18" s="224">
        <v>0</v>
      </c>
      <c r="AS18" s="224">
        <v>0</v>
      </c>
      <c r="AT18" s="221">
        <v>0</v>
      </c>
      <c r="AU18" s="221">
        <v>0</v>
      </c>
      <c r="AV18" s="221">
        <v>0</v>
      </c>
      <c r="AW18" s="221">
        <v>0</v>
      </c>
      <c r="AX18" s="221">
        <v>0</v>
      </c>
      <c r="AY18" s="221">
        <v>0</v>
      </c>
      <c r="AZ18" s="221">
        <v>0</v>
      </c>
      <c r="BA18" s="221">
        <v>0</v>
      </c>
      <c r="BB18" s="221">
        <v>0</v>
      </c>
      <c r="BC18" s="221">
        <v>0</v>
      </c>
      <c r="BD18" s="221">
        <v>0</v>
      </c>
      <c r="BE18" s="221">
        <v>0</v>
      </c>
      <c r="BF18" s="221">
        <v>0</v>
      </c>
      <c r="BG18" s="221">
        <v>0</v>
      </c>
      <c r="BH18" s="221">
        <v>0</v>
      </c>
      <c r="BI18" s="221">
        <v>0</v>
      </c>
      <c r="BJ18" s="221">
        <v>0</v>
      </c>
      <c r="BK18" s="221">
        <v>0</v>
      </c>
      <c r="BL18" s="221">
        <v>0</v>
      </c>
      <c r="BM18" s="221">
        <v>0</v>
      </c>
      <c r="BN18" s="221">
        <v>0</v>
      </c>
      <c r="BO18" s="221">
        <v>0</v>
      </c>
      <c r="BP18" s="221">
        <v>0</v>
      </c>
      <c r="BQ18" s="213" t="s">
        <v>102</v>
      </c>
    </row>
    <row r="19" spans="1:69" x14ac:dyDescent="0.3">
      <c r="A19" s="220">
        <v>46179</v>
      </c>
      <c r="B19" s="221">
        <v>1000</v>
      </c>
      <c r="C19" s="222"/>
      <c r="D19" s="221">
        <v>1000</v>
      </c>
      <c r="E19" s="222">
        <v>1</v>
      </c>
      <c r="F19" s="222">
        <v>1.0037439936084127</v>
      </c>
      <c r="G19" s="222">
        <v>1.001881174</v>
      </c>
      <c r="H19" s="222">
        <v>1.0056322070966444</v>
      </c>
      <c r="I19" s="221">
        <v>5.6322069900000002</v>
      </c>
      <c r="J19" s="221">
        <v>0</v>
      </c>
      <c r="K19" s="221">
        <v>5.6322069900000002</v>
      </c>
      <c r="L19" s="221">
        <v>1005.63220699</v>
      </c>
      <c r="M19" s="223"/>
      <c r="N19" s="221">
        <v>0</v>
      </c>
      <c r="O19" s="221">
        <v>0</v>
      </c>
      <c r="P19" s="221">
        <v>0</v>
      </c>
      <c r="Q19" s="221">
        <v>0</v>
      </c>
      <c r="R19" s="221">
        <v>1005.63220699</v>
      </c>
      <c r="S19" s="222">
        <v>8714</v>
      </c>
      <c r="T19" s="221">
        <v>8763079.0517108608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0</v>
      </c>
      <c r="AB19" s="221">
        <v>0</v>
      </c>
      <c r="AC19" s="221">
        <v>0</v>
      </c>
      <c r="AD19" s="221">
        <v>0</v>
      </c>
      <c r="AE19" s="220"/>
      <c r="AF19" s="220"/>
      <c r="AG19" s="222">
        <v>0</v>
      </c>
      <c r="AH19" s="224">
        <v>0</v>
      </c>
      <c r="AI19" s="224">
        <v>0</v>
      </c>
      <c r="AJ19" s="224">
        <v>7</v>
      </c>
      <c r="AK19" s="224">
        <v>252</v>
      </c>
      <c r="AL19" s="220">
        <v>46176</v>
      </c>
      <c r="AM19" s="222">
        <v>14.4</v>
      </c>
      <c r="AN19" s="220"/>
      <c r="AO19" s="222"/>
      <c r="AP19" s="222">
        <v>0</v>
      </c>
      <c r="AQ19" s="222">
        <v>0</v>
      </c>
      <c r="AR19" s="224">
        <v>0</v>
      </c>
      <c r="AS19" s="224">
        <v>0</v>
      </c>
      <c r="AT19" s="221">
        <v>0</v>
      </c>
      <c r="AU19" s="221">
        <v>0</v>
      </c>
      <c r="AV19" s="221">
        <v>0</v>
      </c>
      <c r="AW19" s="221">
        <v>0</v>
      </c>
      <c r="AX19" s="221">
        <v>0</v>
      </c>
      <c r="AY19" s="221">
        <v>0</v>
      </c>
      <c r="AZ19" s="221">
        <v>0</v>
      </c>
      <c r="BA19" s="221">
        <v>0</v>
      </c>
      <c r="BB19" s="221">
        <v>0</v>
      </c>
      <c r="BC19" s="221">
        <v>0</v>
      </c>
      <c r="BD19" s="221">
        <v>0</v>
      </c>
      <c r="BE19" s="221">
        <v>0</v>
      </c>
      <c r="BF19" s="221">
        <v>0</v>
      </c>
      <c r="BG19" s="221">
        <v>0</v>
      </c>
      <c r="BH19" s="221">
        <v>0</v>
      </c>
      <c r="BI19" s="221">
        <v>0</v>
      </c>
      <c r="BJ19" s="221">
        <v>0</v>
      </c>
      <c r="BK19" s="221">
        <v>0</v>
      </c>
      <c r="BL19" s="221">
        <v>0</v>
      </c>
      <c r="BM19" s="221">
        <v>0</v>
      </c>
      <c r="BN19" s="221">
        <v>0</v>
      </c>
      <c r="BO19" s="221">
        <v>0</v>
      </c>
      <c r="BP19" s="221">
        <v>0</v>
      </c>
      <c r="BQ19" s="213" t="s">
        <v>102</v>
      </c>
    </row>
    <row r="20" spans="1:69" x14ac:dyDescent="0.3">
      <c r="A20" s="220">
        <v>46180</v>
      </c>
      <c r="B20" s="221">
        <v>1000</v>
      </c>
      <c r="C20" s="222"/>
      <c r="D20" s="221">
        <v>1000</v>
      </c>
      <c r="E20" s="222">
        <v>1</v>
      </c>
      <c r="F20" s="222">
        <v>1.0037439936084127</v>
      </c>
      <c r="G20" s="222">
        <v>1.001881174</v>
      </c>
      <c r="H20" s="222">
        <v>1.0056322070966444</v>
      </c>
      <c r="I20" s="221">
        <v>5.6322069900000002</v>
      </c>
      <c r="J20" s="221">
        <v>0</v>
      </c>
      <c r="K20" s="221">
        <v>5.6322069900000002</v>
      </c>
      <c r="L20" s="221">
        <v>1005.63220699</v>
      </c>
      <c r="M20" s="223"/>
      <c r="N20" s="221">
        <v>0</v>
      </c>
      <c r="O20" s="221">
        <v>0</v>
      </c>
      <c r="P20" s="221">
        <v>0</v>
      </c>
      <c r="Q20" s="221">
        <v>0</v>
      </c>
      <c r="R20" s="221">
        <v>1005.63220699</v>
      </c>
      <c r="S20" s="222">
        <v>8714</v>
      </c>
      <c r="T20" s="221">
        <v>8763079.0517108608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0</v>
      </c>
      <c r="AB20" s="221">
        <v>0</v>
      </c>
      <c r="AC20" s="221">
        <v>0</v>
      </c>
      <c r="AD20" s="221">
        <v>0</v>
      </c>
      <c r="AE20" s="220"/>
      <c r="AF20" s="220"/>
      <c r="AG20" s="222">
        <v>0</v>
      </c>
      <c r="AH20" s="224">
        <v>0</v>
      </c>
      <c r="AI20" s="224">
        <v>0</v>
      </c>
      <c r="AJ20" s="224">
        <v>7</v>
      </c>
      <c r="AK20" s="224">
        <v>252</v>
      </c>
      <c r="AL20" s="220">
        <v>46176</v>
      </c>
      <c r="AM20" s="222">
        <v>14.4</v>
      </c>
      <c r="AN20" s="220"/>
      <c r="AO20" s="222"/>
      <c r="AP20" s="222">
        <v>0</v>
      </c>
      <c r="AQ20" s="222">
        <v>0</v>
      </c>
      <c r="AR20" s="224">
        <v>0</v>
      </c>
      <c r="AS20" s="224">
        <v>0</v>
      </c>
      <c r="AT20" s="221">
        <v>0</v>
      </c>
      <c r="AU20" s="221">
        <v>0</v>
      </c>
      <c r="AV20" s="221">
        <v>0</v>
      </c>
      <c r="AW20" s="221">
        <v>0</v>
      </c>
      <c r="AX20" s="221">
        <v>0</v>
      </c>
      <c r="AY20" s="221">
        <v>0</v>
      </c>
      <c r="AZ20" s="221">
        <v>0</v>
      </c>
      <c r="BA20" s="221">
        <v>0</v>
      </c>
      <c r="BB20" s="221">
        <v>0</v>
      </c>
      <c r="BC20" s="221">
        <v>0</v>
      </c>
      <c r="BD20" s="221">
        <v>0</v>
      </c>
      <c r="BE20" s="221">
        <v>0</v>
      </c>
      <c r="BF20" s="221">
        <v>0</v>
      </c>
      <c r="BG20" s="221">
        <v>0</v>
      </c>
      <c r="BH20" s="221">
        <v>0</v>
      </c>
      <c r="BI20" s="221">
        <v>0</v>
      </c>
      <c r="BJ20" s="221">
        <v>0</v>
      </c>
      <c r="BK20" s="221">
        <v>0</v>
      </c>
      <c r="BL20" s="221">
        <v>0</v>
      </c>
      <c r="BM20" s="221">
        <v>0</v>
      </c>
      <c r="BN20" s="221">
        <v>0</v>
      </c>
      <c r="BO20" s="221">
        <v>0</v>
      </c>
      <c r="BP20" s="221">
        <v>0</v>
      </c>
      <c r="BQ20" s="213" t="s">
        <v>102</v>
      </c>
    </row>
    <row r="21" spans="1:69" x14ac:dyDescent="0.3">
      <c r="A21" s="220">
        <v>46181</v>
      </c>
      <c r="B21" s="221">
        <v>1000</v>
      </c>
      <c r="C21" s="222"/>
      <c r="D21" s="221">
        <v>1000</v>
      </c>
      <c r="E21" s="222">
        <v>1.000534</v>
      </c>
      <c r="F21" s="222">
        <v>1.0042799929009996</v>
      </c>
      <c r="G21" s="222">
        <v>1.0021502019999999</v>
      </c>
      <c r="H21" s="222">
        <v>1.0064393948430579</v>
      </c>
      <c r="I21" s="221">
        <v>6.4393949900000003</v>
      </c>
      <c r="J21" s="221">
        <v>0</v>
      </c>
      <c r="K21" s="221">
        <v>6.4393949900000003</v>
      </c>
      <c r="L21" s="221">
        <v>1006.43939499</v>
      </c>
      <c r="M21" s="223"/>
      <c r="N21" s="221">
        <v>0</v>
      </c>
      <c r="O21" s="221">
        <v>0</v>
      </c>
      <c r="P21" s="221">
        <v>0</v>
      </c>
      <c r="Q21" s="221">
        <v>0</v>
      </c>
      <c r="R21" s="221">
        <v>1006.43939499</v>
      </c>
      <c r="S21" s="222">
        <v>8714</v>
      </c>
      <c r="T21" s="221">
        <v>8770112.8879428599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0</v>
      </c>
      <c r="AB21" s="221">
        <v>0</v>
      </c>
      <c r="AC21" s="221">
        <v>0</v>
      </c>
      <c r="AD21" s="221">
        <v>0</v>
      </c>
      <c r="AE21" s="220"/>
      <c r="AF21" s="220"/>
      <c r="AG21" s="222">
        <v>0</v>
      </c>
      <c r="AH21" s="224">
        <v>0</v>
      </c>
      <c r="AI21" s="224">
        <v>0</v>
      </c>
      <c r="AJ21" s="224">
        <v>8</v>
      </c>
      <c r="AK21" s="224">
        <v>252</v>
      </c>
      <c r="AL21" s="220">
        <v>46176</v>
      </c>
      <c r="AM21" s="222">
        <v>14.4</v>
      </c>
      <c r="AN21" s="220"/>
      <c r="AO21" s="222"/>
      <c r="AP21" s="222">
        <v>0</v>
      </c>
      <c r="AQ21" s="222">
        <v>0</v>
      </c>
      <c r="AR21" s="224">
        <v>0</v>
      </c>
      <c r="AS21" s="224">
        <v>0</v>
      </c>
      <c r="AT21" s="221">
        <v>0</v>
      </c>
      <c r="AU21" s="221">
        <v>0</v>
      </c>
      <c r="AV21" s="221">
        <v>0</v>
      </c>
      <c r="AW21" s="221">
        <v>0</v>
      </c>
      <c r="AX21" s="221">
        <v>0</v>
      </c>
      <c r="AY21" s="221">
        <v>0</v>
      </c>
      <c r="AZ21" s="221">
        <v>0</v>
      </c>
      <c r="BA21" s="221">
        <v>0</v>
      </c>
      <c r="BB21" s="221">
        <v>0</v>
      </c>
      <c r="BC21" s="221">
        <v>0</v>
      </c>
      <c r="BD21" s="221">
        <v>0</v>
      </c>
      <c r="BE21" s="221">
        <v>0</v>
      </c>
      <c r="BF21" s="221">
        <v>0</v>
      </c>
      <c r="BG21" s="221">
        <v>0</v>
      </c>
      <c r="BH21" s="221">
        <v>0</v>
      </c>
      <c r="BI21" s="221">
        <v>0</v>
      </c>
      <c r="BJ21" s="221">
        <v>0</v>
      </c>
      <c r="BK21" s="221">
        <v>0</v>
      </c>
      <c r="BL21" s="221">
        <v>0</v>
      </c>
      <c r="BM21" s="221">
        <v>0</v>
      </c>
      <c r="BN21" s="221">
        <v>0</v>
      </c>
      <c r="BO21" s="221">
        <v>0</v>
      </c>
      <c r="BP21" s="221">
        <v>0</v>
      </c>
      <c r="BQ21" s="213" t="s">
        <v>102</v>
      </c>
    </row>
    <row r="22" spans="1:69" x14ac:dyDescent="0.3">
      <c r="A22" s="220">
        <v>46182</v>
      </c>
      <c r="B22" s="221">
        <v>1000</v>
      </c>
      <c r="C22" s="222"/>
      <c r="D22" s="221">
        <v>1000</v>
      </c>
      <c r="E22" s="222">
        <v>1.000534</v>
      </c>
      <c r="F22" s="222">
        <v>1.0048162784172088</v>
      </c>
      <c r="G22" s="222">
        <v>1.0024193020000001</v>
      </c>
      <c r="H22" s="222">
        <v>1.0072472340358367</v>
      </c>
      <c r="I22" s="221">
        <v>7.2472339999999997</v>
      </c>
      <c r="J22" s="221">
        <v>0</v>
      </c>
      <c r="K22" s="221">
        <v>7.2472339999999997</v>
      </c>
      <c r="L22" s="221">
        <v>1007.247234</v>
      </c>
      <c r="M22" s="223"/>
      <c r="N22" s="221">
        <v>0</v>
      </c>
      <c r="O22" s="221">
        <v>0</v>
      </c>
      <c r="P22" s="221">
        <v>0</v>
      </c>
      <c r="Q22" s="221">
        <v>0</v>
      </c>
      <c r="R22" s="221">
        <v>1007.247234</v>
      </c>
      <c r="S22" s="222">
        <v>8714</v>
      </c>
      <c r="T22" s="221">
        <v>8777152.3970759995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0</v>
      </c>
      <c r="AB22" s="221">
        <v>0</v>
      </c>
      <c r="AC22" s="221">
        <v>0</v>
      </c>
      <c r="AD22" s="221">
        <v>0</v>
      </c>
      <c r="AE22" s="220"/>
      <c r="AF22" s="220"/>
      <c r="AG22" s="222">
        <v>0</v>
      </c>
      <c r="AH22" s="224">
        <v>0</v>
      </c>
      <c r="AI22" s="224">
        <v>0</v>
      </c>
      <c r="AJ22" s="224">
        <v>9</v>
      </c>
      <c r="AK22" s="224">
        <v>252</v>
      </c>
      <c r="AL22" s="220">
        <v>46178</v>
      </c>
      <c r="AM22" s="222">
        <v>14.4</v>
      </c>
      <c r="AN22" s="220"/>
      <c r="AO22" s="222"/>
      <c r="AP22" s="222">
        <v>0</v>
      </c>
      <c r="AQ22" s="222">
        <v>0</v>
      </c>
      <c r="AR22" s="224">
        <v>0</v>
      </c>
      <c r="AS22" s="224">
        <v>0</v>
      </c>
      <c r="AT22" s="221">
        <v>0</v>
      </c>
      <c r="AU22" s="221">
        <v>0</v>
      </c>
      <c r="AV22" s="221">
        <v>0</v>
      </c>
      <c r="AW22" s="221">
        <v>0</v>
      </c>
      <c r="AX22" s="221">
        <v>0</v>
      </c>
      <c r="AY22" s="221">
        <v>0</v>
      </c>
      <c r="AZ22" s="221">
        <v>0</v>
      </c>
      <c r="BA22" s="221">
        <v>0</v>
      </c>
      <c r="BB22" s="221">
        <v>0</v>
      </c>
      <c r="BC22" s="221">
        <v>0</v>
      </c>
      <c r="BD22" s="221">
        <v>0</v>
      </c>
      <c r="BE22" s="221">
        <v>0</v>
      </c>
      <c r="BF22" s="221">
        <v>0</v>
      </c>
      <c r="BG22" s="221">
        <v>0</v>
      </c>
      <c r="BH22" s="221">
        <v>0</v>
      </c>
      <c r="BI22" s="221">
        <v>0</v>
      </c>
      <c r="BJ22" s="221">
        <v>0</v>
      </c>
      <c r="BK22" s="221">
        <v>0</v>
      </c>
      <c r="BL22" s="221">
        <v>0</v>
      </c>
      <c r="BM22" s="221">
        <v>0</v>
      </c>
      <c r="BN22" s="221">
        <v>0</v>
      </c>
      <c r="BO22" s="221">
        <v>0</v>
      </c>
      <c r="BP22" s="221">
        <v>0</v>
      </c>
      <c r="BQ22" s="213" t="s">
        <v>102</v>
      </c>
    </row>
    <row r="23" spans="1:69" x14ac:dyDescent="0.3">
      <c r="A23" s="220">
        <v>46183</v>
      </c>
      <c r="B23" s="221">
        <v>1000</v>
      </c>
      <c r="C23" s="222"/>
      <c r="D23" s="221">
        <v>1000</v>
      </c>
      <c r="E23" s="222">
        <v>1.000534</v>
      </c>
      <c r="F23" s="222">
        <v>1.0053528503098836</v>
      </c>
      <c r="G23" s="222">
        <v>1.0026884739999999</v>
      </c>
      <c r="H23" s="222">
        <v>1.0080557149980509</v>
      </c>
      <c r="I23" s="221">
        <v>8.0557149999999993</v>
      </c>
      <c r="J23" s="221">
        <v>0</v>
      </c>
      <c r="K23" s="221">
        <v>8.0557149999999993</v>
      </c>
      <c r="L23" s="221">
        <v>1008.055715</v>
      </c>
      <c r="M23" s="223"/>
      <c r="N23" s="221">
        <v>0</v>
      </c>
      <c r="O23" s="221">
        <v>0</v>
      </c>
      <c r="P23" s="221">
        <v>0</v>
      </c>
      <c r="Q23" s="221">
        <v>0</v>
      </c>
      <c r="R23" s="221">
        <v>1008.055715</v>
      </c>
      <c r="S23" s="222">
        <v>8714</v>
      </c>
      <c r="T23" s="221">
        <v>8784197.5005099997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0</v>
      </c>
      <c r="AB23" s="221">
        <v>0</v>
      </c>
      <c r="AC23" s="221">
        <v>0</v>
      </c>
      <c r="AD23" s="221">
        <v>0</v>
      </c>
      <c r="AE23" s="220"/>
      <c r="AF23" s="220"/>
      <c r="AG23" s="222">
        <v>0</v>
      </c>
      <c r="AH23" s="224">
        <v>0</v>
      </c>
      <c r="AI23" s="224">
        <v>0</v>
      </c>
      <c r="AJ23" s="224">
        <v>10</v>
      </c>
      <c r="AK23" s="224">
        <v>252</v>
      </c>
      <c r="AL23" s="220">
        <v>46181</v>
      </c>
      <c r="AM23" s="222">
        <v>14.4</v>
      </c>
      <c r="AN23" s="220"/>
      <c r="AO23" s="222"/>
      <c r="AP23" s="222">
        <v>0</v>
      </c>
      <c r="AQ23" s="222">
        <v>0</v>
      </c>
      <c r="AR23" s="224">
        <v>0</v>
      </c>
      <c r="AS23" s="224">
        <v>0</v>
      </c>
      <c r="AT23" s="221">
        <v>0</v>
      </c>
      <c r="AU23" s="221">
        <v>0</v>
      </c>
      <c r="AV23" s="221">
        <v>0</v>
      </c>
      <c r="AW23" s="221">
        <v>0</v>
      </c>
      <c r="AX23" s="221">
        <v>0</v>
      </c>
      <c r="AY23" s="221">
        <v>0</v>
      </c>
      <c r="AZ23" s="221">
        <v>0</v>
      </c>
      <c r="BA23" s="221">
        <v>0</v>
      </c>
      <c r="BB23" s="221">
        <v>0</v>
      </c>
      <c r="BC23" s="221">
        <v>0</v>
      </c>
      <c r="BD23" s="221">
        <v>0</v>
      </c>
      <c r="BE23" s="221">
        <v>0</v>
      </c>
      <c r="BF23" s="221">
        <v>0</v>
      </c>
      <c r="BG23" s="221">
        <v>0</v>
      </c>
      <c r="BH23" s="221">
        <v>0</v>
      </c>
      <c r="BI23" s="221">
        <v>0</v>
      </c>
      <c r="BJ23" s="221">
        <v>0</v>
      </c>
      <c r="BK23" s="221">
        <v>0</v>
      </c>
      <c r="BL23" s="221">
        <v>0</v>
      </c>
      <c r="BM23" s="221">
        <v>0</v>
      </c>
      <c r="BN23" s="221">
        <v>0</v>
      </c>
      <c r="BO23" s="221">
        <v>0</v>
      </c>
      <c r="BP23" s="221">
        <v>0</v>
      </c>
      <c r="BQ23" s="213" t="s">
        <v>102</v>
      </c>
    </row>
    <row r="24" spans="1:69" x14ac:dyDescent="0.3">
      <c r="A24" s="220">
        <v>46184</v>
      </c>
      <c r="B24" s="221">
        <v>1000</v>
      </c>
      <c r="C24" s="222"/>
      <c r="D24" s="221">
        <v>1000</v>
      </c>
      <c r="E24" s="222">
        <v>1.000534</v>
      </c>
      <c r="F24" s="222">
        <v>1.0058897087319492</v>
      </c>
      <c r="G24" s="222">
        <v>1.0029577190000001</v>
      </c>
      <c r="H24" s="222">
        <v>1.0088648491071714</v>
      </c>
      <c r="I24" s="221">
        <v>8.8648489999999995</v>
      </c>
      <c r="J24" s="221">
        <v>0</v>
      </c>
      <c r="K24" s="221">
        <v>8.8648489999999995</v>
      </c>
      <c r="L24" s="221">
        <v>1008.864849</v>
      </c>
      <c r="M24" s="223"/>
      <c r="N24" s="221">
        <v>0</v>
      </c>
      <c r="O24" s="221">
        <v>0</v>
      </c>
      <c r="P24" s="221">
        <v>0</v>
      </c>
      <c r="Q24" s="221">
        <v>0</v>
      </c>
      <c r="R24" s="221">
        <v>1008.864849</v>
      </c>
      <c r="S24" s="222">
        <v>8714</v>
      </c>
      <c r="T24" s="221">
        <v>8791248.2941859998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0</v>
      </c>
      <c r="AB24" s="221">
        <v>0</v>
      </c>
      <c r="AC24" s="221">
        <v>0</v>
      </c>
      <c r="AD24" s="221">
        <v>0</v>
      </c>
      <c r="AE24" s="220"/>
      <c r="AF24" s="220"/>
      <c r="AG24" s="222">
        <v>0</v>
      </c>
      <c r="AH24" s="224">
        <v>0</v>
      </c>
      <c r="AI24" s="224">
        <v>0</v>
      </c>
      <c r="AJ24" s="224">
        <v>11</v>
      </c>
      <c r="AK24" s="224">
        <v>252</v>
      </c>
      <c r="AL24" s="220">
        <v>46182</v>
      </c>
      <c r="AM24" s="222">
        <v>14.4</v>
      </c>
      <c r="AN24" s="220"/>
      <c r="AO24" s="222"/>
      <c r="AP24" s="222">
        <v>0</v>
      </c>
      <c r="AQ24" s="222">
        <v>0</v>
      </c>
      <c r="AR24" s="224">
        <v>0</v>
      </c>
      <c r="AS24" s="224">
        <v>0</v>
      </c>
      <c r="AT24" s="221">
        <v>0</v>
      </c>
      <c r="AU24" s="221">
        <v>0</v>
      </c>
      <c r="AV24" s="221">
        <v>0</v>
      </c>
      <c r="AW24" s="221">
        <v>0</v>
      </c>
      <c r="AX24" s="221">
        <v>0</v>
      </c>
      <c r="AY24" s="221">
        <v>0</v>
      </c>
      <c r="AZ24" s="221">
        <v>0</v>
      </c>
      <c r="BA24" s="221">
        <v>0</v>
      </c>
      <c r="BB24" s="221">
        <v>0</v>
      </c>
      <c r="BC24" s="221">
        <v>0</v>
      </c>
      <c r="BD24" s="221">
        <v>0</v>
      </c>
      <c r="BE24" s="221">
        <v>0</v>
      </c>
      <c r="BF24" s="221">
        <v>0</v>
      </c>
      <c r="BG24" s="221">
        <v>0</v>
      </c>
      <c r="BH24" s="221">
        <v>0</v>
      </c>
      <c r="BI24" s="221">
        <v>0</v>
      </c>
      <c r="BJ24" s="221">
        <v>0</v>
      </c>
      <c r="BK24" s="221">
        <v>0</v>
      </c>
      <c r="BL24" s="221">
        <v>0</v>
      </c>
      <c r="BM24" s="221">
        <v>0</v>
      </c>
      <c r="BN24" s="221">
        <v>0</v>
      </c>
      <c r="BO24" s="221">
        <v>0</v>
      </c>
      <c r="BP24" s="221">
        <v>0</v>
      </c>
      <c r="BQ24" s="213" t="s">
        <v>102</v>
      </c>
    </row>
    <row r="25" spans="1:69" x14ac:dyDescent="0.3">
      <c r="A25" s="220">
        <v>46185</v>
      </c>
      <c r="B25" s="221">
        <v>1000</v>
      </c>
      <c r="C25" s="222"/>
      <c r="D25" s="221">
        <v>1000</v>
      </c>
      <c r="E25" s="222">
        <v>1.000534</v>
      </c>
      <c r="F25" s="222">
        <v>1.0064268538364121</v>
      </c>
      <c r="G25" s="222">
        <v>1.003227036</v>
      </c>
      <c r="H25" s="222">
        <v>1.0096746256763165</v>
      </c>
      <c r="I25" s="221">
        <v>9.6746259999999999</v>
      </c>
      <c r="J25" s="221">
        <v>0</v>
      </c>
      <c r="K25" s="221">
        <v>9.6746259999999999</v>
      </c>
      <c r="L25" s="221">
        <v>1009.674626</v>
      </c>
      <c r="M25" s="223"/>
      <c r="N25" s="221">
        <v>0</v>
      </c>
      <c r="O25" s="221">
        <v>0</v>
      </c>
      <c r="P25" s="221">
        <v>0</v>
      </c>
      <c r="Q25" s="221">
        <v>0</v>
      </c>
      <c r="R25" s="221">
        <v>1009.674626</v>
      </c>
      <c r="S25" s="222">
        <v>8714</v>
      </c>
      <c r="T25" s="221">
        <v>8798304.6909640003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0</v>
      </c>
      <c r="AB25" s="221">
        <v>0</v>
      </c>
      <c r="AC25" s="221">
        <v>0</v>
      </c>
      <c r="AD25" s="221">
        <v>0</v>
      </c>
      <c r="AE25" s="220"/>
      <c r="AF25" s="220"/>
      <c r="AG25" s="222">
        <v>0</v>
      </c>
      <c r="AH25" s="224">
        <v>0</v>
      </c>
      <c r="AI25" s="224">
        <v>0</v>
      </c>
      <c r="AJ25" s="224">
        <v>12</v>
      </c>
      <c r="AK25" s="224">
        <v>252</v>
      </c>
      <c r="AL25" s="220">
        <v>46183</v>
      </c>
      <c r="AM25" s="222">
        <v>14.4</v>
      </c>
      <c r="AN25" s="220"/>
      <c r="AO25" s="222"/>
      <c r="AP25" s="222">
        <v>0</v>
      </c>
      <c r="AQ25" s="222">
        <v>0</v>
      </c>
      <c r="AR25" s="224">
        <v>0</v>
      </c>
      <c r="AS25" s="224">
        <v>0</v>
      </c>
      <c r="AT25" s="221">
        <v>0</v>
      </c>
      <c r="AU25" s="221">
        <v>0</v>
      </c>
      <c r="AV25" s="221">
        <v>0</v>
      </c>
      <c r="AW25" s="221">
        <v>0</v>
      </c>
      <c r="AX25" s="221">
        <v>0</v>
      </c>
      <c r="AY25" s="221">
        <v>0</v>
      </c>
      <c r="AZ25" s="221">
        <v>0</v>
      </c>
      <c r="BA25" s="221">
        <v>0</v>
      </c>
      <c r="BB25" s="221">
        <v>0</v>
      </c>
      <c r="BC25" s="221">
        <v>0</v>
      </c>
      <c r="BD25" s="221">
        <v>0</v>
      </c>
      <c r="BE25" s="221">
        <v>0</v>
      </c>
      <c r="BF25" s="221">
        <v>0</v>
      </c>
      <c r="BG25" s="221">
        <v>0</v>
      </c>
      <c r="BH25" s="221">
        <v>0</v>
      </c>
      <c r="BI25" s="221">
        <v>0</v>
      </c>
      <c r="BJ25" s="221">
        <v>0</v>
      </c>
      <c r="BK25" s="221">
        <v>0</v>
      </c>
      <c r="BL25" s="221">
        <v>0</v>
      </c>
      <c r="BM25" s="221">
        <v>0</v>
      </c>
      <c r="BN25" s="221">
        <v>0</v>
      </c>
      <c r="BO25" s="221">
        <v>0</v>
      </c>
      <c r="BP25" s="221">
        <v>0</v>
      </c>
      <c r="BQ25" s="213" t="s">
        <v>102</v>
      </c>
    </row>
    <row r="26" spans="1:69" x14ac:dyDescent="0.3">
      <c r="A26" s="220">
        <v>46186</v>
      </c>
      <c r="B26" s="221">
        <v>1000</v>
      </c>
      <c r="C26" s="222"/>
      <c r="D26" s="221">
        <v>1000</v>
      </c>
      <c r="E26" s="222">
        <v>1</v>
      </c>
      <c r="F26" s="222">
        <v>1.0064268538364121</v>
      </c>
      <c r="G26" s="222">
        <v>1.003227036</v>
      </c>
      <c r="H26" s="222">
        <v>1.0096746256763165</v>
      </c>
      <c r="I26" s="221">
        <v>9.6746259999999999</v>
      </c>
      <c r="J26" s="221">
        <v>0</v>
      </c>
      <c r="K26" s="221">
        <v>9.6746259999999999</v>
      </c>
      <c r="L26" s="221">
        <v>1009.674626</v>
      </c>
      <c r="M26" s="223"/>
      <c r="N26" s="221">
        <v>0</v>
      </c>
      <c r="O26" s="221">
        <v>0</v>
      </c>
      <c r="P26" s="221">
        <v>0</v>
      </c>
      <c r="Q26" s="221">
        <v>0</v>
      </c>
      <c r="R26" s="221">
        <v>1009.674626</v>
      </c>
      <c r="S26" s="222">
        <v>8714</v>
      </c>
      <c r="T26" s="221">
        <v>8798304.6909640003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0"/>
      <c r="AF26" s="220"/>
      <c r="AG26" s="222">
        <v>0</v>
      </c>
      <c r="AH26" s="224">
        <v>0</v>
      </c>
      <c r="AI26" s="224">
        <v>0</v>
      </c>
      <c r="AJ26" s="224">
        <v>12</v>
      </c>
      <c r="AK26" s="224">
        <v>252</v>
      </c>
      <c r="AL26" s="220">
        <v>46184</v>
      </c>
      <c r="AM26" s="222">
        <v>14.4</v>
      </c>
      <c r="AN26" s="220"/>
      <c r="AO26" s="222"/>
      <c r="AP26" s="222">
        <v>0</v>
      </c>
      <c r="AQ26" s="222">
        <v>0</v>
      </c>
      <c r="AR26" s="224">
        <v>0</v>
      </c>
      <c r="AS26" s="224">
        <v>0</v>
      </c>
      <c r="AT26" s="221">
        <v>0</v>
      </c>
      <c r="AU26" s="221">
        <v>0</v>
      </c>
      <c r="AV26" s="221">
        <v>0</v>
      </c>
      <c r="AW26" s="221">
        <v>0</v>
      </c>
      <c r="AX26" s="221">
        <v>0</v>
      </c>
      <c r="AY26" s="221">
        <v>0</v>
      </c>
      <c r="AZ26" s="221">
        <v>0</v>
      </c>
      <c r="BA26" s="221">
        <v>0</v>
      </c>
      <c r="BB26" s="221">
        <v>0</v>
      </c>
      <c r="BC26" s="221">
        <v>0</v>
      </c>
      <c r="BD26" s="221">
        <v>0</v>
      </c>
      <c r="BE26" s="221">
        <v>0</v>
      </c>
      <c r="BF26" s="221">
        <v>0</v>
      </c>
      <c r="BG26" s="221">
        <v>0</v>
      </c>
      <c r="BH26" s="221">
        <v>0</v>
      </c>
      <c r="BI26" s="221">
        <v>0</v>
      </c>
      <c r="BJ26" s="221">
        <v>0</v>
      </c>
      <c r="BK26" s="221">
        <v>0</v>
      </c>
      <c r="BL26" s="221">
        <v>0</v>
      </c>
      <c r="BM26" s="221">
        <v>0</v>
      </c>
      <c r="BN26" s="221">
        <v>0</v>
      </c>
      <c r="BO26" s="221">
        <v>0</v>
      </c>
      <c r="BP26" s="221">
        <v>0</v>
      </c>
      <c r="BQ26" s="213" t="s">
        <v>102</v>
      </c>
    </row>
    <row r="27" spans="1:69" x14ac:dyDescent="0.3">
      <c r="A27" s="220">
        <v>46187</v>
      </c>
      <c r="B27" s="221">
        <v>1000</v>
      </c>
      <c r="C27" s="222"/>
      <c r="D27" s="221">
        <v>1000</v>
      </c>
      <c r="E27" s="222">
        <v>1</v>
      </c>
      <c r="F27" s="222">
        <v>1.0064268538364121</v>
      </c>
      <c r="G27" s="222">
        <v>1.003227036</v>
      </c>
      <c r="H27" s="222">
        <v>1.0096746256763165</v>
      </c>
      <c r="I27" s="221">
        <v>9.6746259999999999</v>
      </c>
      <c r="J27" s="221">
        <v>0</v>
      </c>
      <c r="K27" s="221">
        <v>9.6746259999999999</v>
      </c>
      <c r="L27" s="221">
        <v>1009.674626</v>
      </c>
      <c r="M27" s="223"/>
      <c r="N27" s="221">
        <v>0</v>
      </c>
      <c r="O27" s="221">
        <v>0</v>
      </c>
      <c r="P27" s="221">
        <v>0</v>
      </c>
      <c r="Q27" s="221">
        <v>0</v>
      </c>
      <c r="R27" s="221">
        <v>1009.674626</v>
      </c>
      <c r="S27" s="222">
        <v>8714</v>
      </c>
      <c r="T27" s="221">
        <v>8798304.6909640003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0</v>
      </c>
      <c r="AB27" s="221">
        <v>0</v>
      </c>
      <c r="AC27" s="221">
        <v>0</v>
      </c>
      <c r="AD27" s="221">
        <v>0</v>
      </c>
      <c r="AE27" s="220"/>
      <c r="AF27" s="220"/>
      <c r="AG27" s="222">
        <v>0</v>
      </c>
      <c r="AH27" s="224">
        <v>0</v>
      </c>
      <c r="AI27" s="224">
        <v>0</v>
      </c>
      <c r="AJ27" s="224">
        <v>12</v>
      </c>
      <c r="AK27" s="224">
        <v>252</v>
      </c>
      <c r="AL27" s="220">
        <v>46184</v>
      </c>
      <c r="AM27" s="222">
        <v>14.4</v>
      </c>
      <c r="AN27" s="220"/>
      <c r="AO27" s="222"/>
      <c r="AP27" s="222">
        <v>0</v>
      </c>
      <c r="AQ27" s="222">
        <v>0</v>
      </c>
      <c r="AR27" s="224">
        <v>0</v>
      </c>
      <c r="AS27" s="224">
        <v>0</v>
      </c>
      <c r="AT27" s="221">
        <v>0</v>
      </c>
      <c r="AU27" s="221">
        <v>0</v>
      </c>
      <c r="AV27" s="221">
        <v>0</v>
      </c>
      <c r="AW27" s="221">
        <v>0</v>
      </c>
      <c r="AX27" s="221">
        <v>0</v>
      </c>
      <c r="AY27" s="221">
        <v>0</v>
      </c>
      <c r="AZ27" s="221">
        <v>0</v>
      </c>
      <c r="BA27" s="221">
        <v>0</v>
      </c>
      <c r="BB27" s="221">
        <v>0</v>
      </c>
      <c r="BC27" s="221">
        <v>0</v>
      </c>
      <c r="BD27" s="221">
        <v>0</v>
      </c>
      <c r="BE27" s="221">
        <v>0</v>
      </c>
      <c r="BF27" s="221">
        <v>0</v>
      </c>
      <c r="BG27" s="221">
        <v>0</v>
      </c>
      <c r="BH27" s="221">
        <v>0</v>
      </c>
      <c r="BI27" s="221">
        <v>0</v>
      </c>
      <c r="BJ27" s="221">
        <v>0</v>
      </c>
      <c r="BK27" s="221">
        <v>0</v>
      </c>
      <c r="BL27" s="221">
        <v>0</v>
      </c>
      <c r="BM27" s="221">
        <v>0</v>
      </c>
      <c r="BN27" s="221">
        <v>0</v>
      </c>
      <c r="BO27" s="221">
        <v>0</v>
      </c>
      <c r="BP27" s="221">
        <v>0</v>
      </c>
      <c r="BQ27" s="213" t="s">
        <v>102</v>
      </c>
    </row>
    <row r="28" spans="1:69" x14ac:dyDescent="0.3">
      <c r="A28" s="220">
        <v>46188</v>
      </c>
      <c r="B28" s="221">
        <v>1000</v>
      </c>
      <c r="C28" s="222"/>
      <c r="D28" s="221">
        <v>1000</v>
      </c>
      <c r="E28" s="222">
        <v>1.000534</v>
      </c>
      <c r="F28" s="222">
        <v>1.0069642857763608</v>
      </c>
      <c r="G28" s="222">
        <v>1.003496425</v>
      </c>
      <c r="H28" s="222">
        <v>1.0104850651176633</v>
      </c>
      <c r="I28" s="221">
        <v>10.48506499</v>
      </c>
      <c r="J28" s="221">
        <v>0</v>
      </c>
      <c r="K28" s="221">
        <v>10.48506499</v>
      </c>
      <c r="L28" s="221">
        <v>1010.48506499</v>
      </c>
      <c r="M28" s="223"/>
      <c r="N28" s="221">
        <v>0</v>
      </c>
      <c r="O28" s="221">
        <v>0</v>
      </c>
      <c r="P28" s="221">
        <v>0</v>
      </c>
      <c r="Q28" s="221">
        <v>0</v>
      </c>
      <c r="R28" s="221">
        <v>1010.48506499</v>
      </c>
      <c r="S28" s="222">
        <v>8714</v>
      </c>
      <c r="T28" s="221">
        <v>8805366.8563228603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0"/>
      <c r="AF28" s="220"/>
      <c r="AG28" s="222">
        <v>0</v>
      </c>
      <c r="AH28" s="224">
        <v>0</v>
      </c>
      <c r="AI28" s="224">
        <v>0</v>
      </c>
      <c r="AJ28" s="224">
        <v>13</v>
      </c>
      <c r="AK28" s="224">
        <v>252</v>
      </c>
      <c r="AL28" s="220">
        <v>46184</v>
      </c>
      <c r="AM28" s="222">
        <v>14.4</v>
      </c>
      <c r="AN28" s="220"/>
      <c r="AO28" s="222"/>
      <c r="AP28" s="222">
        <v>0</v>
      </c>
      <c r="AQ28" s="222">
        <v>0</v>
      </c>
      <c r="AR28" s="224">
        <v>0</v>
      </c>
      <c r="AS28" s="224">
        <v>0</v>
      </c>
      <c r="AT28" s="221">
        <v>0</v>
      </c>
      <c r="AU28" s="221">
        <v>0</v>
      </c>
      <c r="AV28" s="221">
        <v>0</v>
      </c>
      <c r="AW28" s="221">
        <v>0</v>
      </c>
      <c r="AX28" s="221">
        <v>0</v>
      </c>
      <c r="AY28" s="221">
        <v>0</v>
      </c>
      <c r="AZ28" s="221">
        <v>0</v>
      </c>
      <c r="BA28" s="221">
        <v>0</v>
      </c>
      <c r="BB28" s="221">
        <v>0</v>
      </c>
      <c r="BC28" s="221">
        <v>0</v>
      </c>
      <c r="BD28" s="221">
        <v>0</v>
      </c>
      <c r="BE28" s="221">
        <v>0</v>
      </c>
      <c r="BF28" s="221">
        <v>0</v>
      </c>
      <c r="BG28" s="221">
        <v>0</v>
      </c>
      <c r="BH28" s="221">
        <v>0</v>
      </c>
      <c r="BI28" s="221">
        <v>0</v>
      </c>
      <c r="BJ28" s="221">
        <v>0</v>
      </c>
      <c r="BK28" s="221">
        <v>0</v>
      </c>
      <c r="BL28" s="221">
        <v>0</v>
      </c>
      <c r="BM28" s="221">
        <v>0</v>
      </c>
      <c r="BN28" s="221">
        <v>0</v>
      </c>
      <c r="BO28" s="221">
        <v>0</v>
      </c>
      <c r="BP28" s="221">
        <v>0</v>
      </c>
      <c r="BQ28" s="213" t="s">
        <v>102</v>
      </c>
    </row>
    <row r="29" spans="1:69" x14ac:dyDescent="0.3">
      <c r="A29" s="220">
        <v>46189</v>
      </c>
      <c r="B29" s="221">
        <v>1000</v>
      </c>
      <c r="C29" s="222"/>
      <c r="D29" s="221">
        <v>1000</v>
      </c>
      <c r="E29" s="222">
        <v>1.000534</v>
      </c>
      <c r="F29" s="222">
        <v>1.0075020047049654</v>
      </c>
      <c r="G29" s="222">
        <v>1.0037658869999999</v>
      </c>
      <c r="H29" s="222">
        <v>1.0112961386842738</v>
      </c>
      <c r="I29" s="221">
        <v>11.296138989999999</v>
      </c>
      <c r="J29" s="221">
        <v>0</v>
      </c>
      <c r="K29" s="221">
        <v>11.296138989999999</v>
      </c>
      <c r="L29" s="221">
        <v>1011.29613899</v>
      </c>
      <c r="M29" s="223"/>
      <c r="N29" s="221">
        <v>0</v>
      </c>
      <c r="O29" s="221">
        <v>0</v>
      </c>
      <c r="P29" s="221">
        <v>0</v>
      </c>
      <c r="Q29" s="221">
        <v>0</v>
      </c>
      <c r="R29" s="221">
        <v>1011.29613899</v>
      </c>
      <c r="S29" s="222">
        <v>8714</v>
      </c>
      <c r="T29" s="221">
        <v>8812434.555158861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0"/>
      <c r="AF29" s="220"/>
      <c r="AG29" s="222">
        <v>0</v>
      </c>
      <c r="AH29" s="224">
        <v>0</v>
      </c>
      <c r="AI29" s="224">
        <v>0</v>
      </c>
      <c r="AJ29" s="224">
        <v>14</v>
      </c>
      <c r="AK29" s="224">
        <v>252</v>
      </c>
      <c r="AL29" s="220">
        <v>46185</v>
      </c>
      <c r="AM29" s="222">
        <v>14.4</v>
      </c>
      <c r="AN29" s="220"/>
      <c r="AO29" s="222"/>
      <c r="AP29" s="222">
        <v>0</v>
      </c>
      <c r="AQ29" s="222">
        <v>0</v>
      </c>
      <c r="AR29" s="224">
        <v>0</v>
      </c>
      <c r="AS29" s="224">
        <v>0</v>
      </c>
      <c r="AT29" s="221">
        <v>0</v>
      </c>
      <c r="AU29" s="221">
        <v>0</v>
      </c>
      <c r="AV29" s="221">
        <v>0</v>
      </c>
      <c r="AW29" s="221">
        <v>0</v>
      </c>
      <c r="AX29" s="221">
        <v>0</v>
      </c>
      <c r="AY29" s="221">
        <v>0</v>
      </c>
      <c r="AZ29" s="221">
        <v>0</v>
      </c>
      <c r="BA29" s="221">
        <v>0</v>
      </c>
      <c r="BB29" s="221">
        <v>0</v>
      </c>
      <c r="BC29" s="221">
        <v>0</v>
      </c>
      <c r="BD29" s="221">
        <v>0</v>
      </c>
      <c r="BE29" s="221">
        <v>0</v>
      </c>
      <c r="BF29" s="221">
        <v>0</v>
      </c>
      <c r="BG29" s="221">
        <v>0</v>
      </c>
      <c r="BH29" s="221">
        <v>0</v>
      </c>
      <c r="BI29" s="221">
        <v>0</v>
      </c>
      <c r="BJ29" s="221">
        <v>0</v>
      </c>
      <c r="BK29" s="221">
        <v>0</v>
      </c>
      <c r="BL29" s="221">
        <v>0</v>
      </c>
      <c r="BM29" s="221">
        <v>0</v>
      </c>
      <c r="BN29" s="221">
        <v>0</v>
      </c>
      <c r="BO29" s="221">
        <v>0</v>
      </c>
      <c r="BP29" s="221">
        <v>0</v>
      </c>
      <c r="BQ29" s="213" t="s">
        <v>102</v>
      </c>
    </row>
    <row r="30" spans="1:69" x14ac:dyDescent="0.3">
      <c r="A30" s="220">
        <v>46190</v>
      </c>
      <c r="B30" s="221">
        <v>1000</v>
      </c>
      <c r="C30" s="222"/>
      <c r="D30" s="221">
        <v>1000</v>
      </c>
      <c r="E30" s="222">
        <v>1.000534</v>
      </c>
      <c r="F30" s="222">
        <v>1.0080400107754779</v>
      </c>
      <c r="G30" s="222">
        <v>1.004035421</v>
      </c>
      <c r="H30" s="222">
        <v>1.0121078758251942</v>
      </c>
      <c r="I30" s="221">
        <v>12.10787599</v>
      </c>
      <c r="J30" s="221">
        <v>0</v>
      </c>
      <c r="K30" s="221">
        <v>12.10787599</v>
      </c>
      <c r="L30" s="221">
        <v>1012.10787599</v>
      </c>
      <c r="M30" s="223"/>
      <c r="N30" s="221">
        <v>0</v>
      </c>
      <c r="O30" s="221">
        <v>0</v>
      </c>
      <c r="P30" s="221">
        <v>0</v>
      </c>
      <c r="Q30" s="221">
        <v>0</v>
      </c>
      <c r="R30" s="221">
        <v>1012.10787599</v>
      </c>
      <c r="S30" s="222">
        <v>8714</v>
      </c>
      <c r="T30" s="221">
        <v>8819508.031376861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0</v>
      </c>
      <c r="AB30" s="221">
        <v>0</v>
      </c>
      <c r="AC30" s="221">
        <v>0</v>
      </c>
      <c r="AD30" s="221">
        <v>0</v>
      </c>
      <c r="AE30" s="220"/>
      <c r="AF30" s="220"/>
      <c r="AG30" s="222">
        <v>0</v>
      </c>
      <c r="AH30" s="224">
        <v>0</v>
      </c>
      <c r="AI30" s="224">
        <v>0</v>
      </c>
      <c r="AJ30" s="224">
        <v>15</v>
      </c>
      <c r="AK30" s="224">
        <v>252</v>
      </c>
      <c r="AL30" s="220">
        <v>46188</v>
      </c>
      <c r="AM30" s="222">
        <v>14.4</v>
      </c>
      <c r="AN30" s="220"/>
      <c r="AO30" s="222"/>
      <c r="AP30" s="222">
        <v>0</v>
      </c>
      <c r="AQ30" s="222">
        <v>0</v>
      </c>
      <c r="AR30" s="224">
        <v>0</v>
      </c>
      <c r="AS30" s="224">
        <v>0</v>
      </c>
      <c r="AT30" s="221">
        <v>0</v>
      </c>
      <c r="AU30" s="221">
        <v>0</v>
      </c>
      <c r="AV30" s="221">
        <v>0</v>
      </c>
      <c r="AW30" s="221">
        <v>0</v>
      </c>
      <c r="AX30" s="221">
        <v>0</v>
      </c>
      <c r="AY30" s="221">
        <v>0</v>
      </c>
      <c r="AZ30" s="221">
        <v>0</v>
      </c>
      <c r="BA30" s="221">
        <v>0</v>
      </c>
      <c r="BB30" s="221">
        <v>0</v>
      </c>
      <c r="BC30" s="221">
        <v>0</v>
      </c>
      <c r="BD30" s="221">
        <v>0</v>
      </c>
      <c r="BE30" s="221">
        <v>0</v>
      </c>
      <c r="BF30" s="221">
        <v>0</v>
      </c>
      <c r="BG30" s="221">
        <v>0</v>
      </c>
      <c r="BH30" s="221">
        <v>0</v>
      </c>
      <c r="BI30" s="221">
        <v>0</v>
      </c>
      <c r="BJ30" s="221">
        <v>0</v>
      </c>
      <c r="BK30" s="221">
        <v>0</v>
      </c>
      <c r="BL30" s="221">
        <v>0</v>
      </c>
      <c r="BM30" s="221">
        <v>0</v>
      </c>
      <c r="BN30" s="221">
        <v>0</v>
      </c>
      <c r="BO30" s="221">
        <v>0</v>
      </c>
      <c r="BP30" s="221">
        <v>0</v>
      </c>
      <c r="BQ30" s="213" t="s">
        <v>102</v>
      </c>
    </row>
    <row r="31" spans="1:69" x14ac:dyDescent="0.3">
      <c r="A31" s="220">
        <v>46191</v>
      </c>
      <c r="B31" s="221">
        <v>1000</v>
      </c>
      <c r="C31" s="222"/>
      <c r="D31" s="221">
        <v>1000</v>
      </c>
      <c r="E31" s="222">
        <v>1.000534</v>
      </c>
      <c r="F31" s="222">
        <v>1.008578304141232</v>
      </c>
      <c r="G31" s="222">
        <v>1.004305027</v>
      </c>
      <c r="H31" s="222">
        <v>1.0129202568131142</v>
      </c>
      <c r="I31" s="221">
        <v>12.92025699</v>
      </c>
      <c r="J31" s="221">
        <v>0</v>
      </c>
      <c r="K31" s="221">
        <v>12.92025699</v>
      </c>
      <c r="L31" s="221">
        <v>1012.92025699</v>
      </c>
      <c r="M31" s="223"/>
      <c r="N31" s="221">
        <v>0</v>
      </c>
      <c r="O31" s="221">
        <v>0</v>
      </c>
      <c r="P31" s="221">
        <v>0</v>
      </c>
      <c r="Q31" s="221">
        <v>0</v>
      </c>
      <c r="R31" s="221">
        <v>1012.92025699</v>
      </c>
      <c r="S31" s="222">
        <v>8714</v>
      </c>
      <c r="T31" s="221">
        <v>8826587.1194108594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0</v>
      </c>
      <c r="AB31" s="221">
        <v>0</v>
      </c>
      <c r="AC31" s="221">
        <v>0</v>
      </c>
      <c r="AD31" s="221">
        <v>0</v>
      </c>
      <c r="AE31" s="220"/>
      <c r="AF31" s="220"/>
      <c r="AG31" s="222">
        <v>0</v>
      </c>
      <c r="AH31" s="224">
        <v>0</v>
      </c>
      <c r="AI31" s="224">
        <v>0</v>
      </c>
      <c r="AJ31" s="224">
        <v>16</v>
      </c>
      <c r="AK31" s="224">
        <v>252</v>
      </c>
      <c r="AL31" s="220">
        <v>46189</v>
      </c>
      <c r="AM31" s="222">
        <v>14.4</v>
      </c>
      <c r="AN31" s="220"/>
      <c r="AO31" s="222"/>
      <c r="AP31" s="222">
        <v>0</v>
      </c>
      <c r="AQ31" s="222">
        <v>0</v>
      </c>
      <c r="AR31" s="224">
        <v>0</v>
      </c>
      <c r="AS31" s="224">
        <v>0</v>
      </c>
      <c r="AT31" s="221">
        <v>0</v>
      </c>
      <c r="AU31" s="221">
        <v>0</v>
      </c>
      <c r="AV31" s="221">
        <v>0</v>
      </c>
      <c r="AW31" s="221">
        <v>0</v>
      </c>
      <c r="AX31" s="221">
        <v>0</v>
      </c>
      <c r="AY31" s="221">
        <v>0</v>
      </c>
      <c r="AZ31" s="221">
        <v>0</v>
      </c>
      <c r="BA31" s="221">
        <v>0</v>
      </c>
      <c r="BB31" s="221">
        <v>0</v>
      </c>
      <c r="BC31" s="221">
        <v>0</v>
      </c>
      <c r="BD31" s="221">
        <v>0</v>
      </c>
      <c r="BE31" s="221">
        <v>0</v>
      </c>
      <c r="BF31" s="221">
        <v>0</v>
      </c>
      <c r="BG31" s="221">
        <v>0</v>
      </c>
      <c r="BH31" s="221">
        <v>0</v>
      </c>
      <c r="BI31" s="221">
        <v>0</v>
      </c>
      <c r="BJ31" s="221">
        <v>0</v>
      </c>
      <c r="BK31" s="221">
        <v>0</v>
      </c>
      <c r="BL31" s="221">
        <v>0</v>
      </c>
      <c r="BM31" s="221">
        <v>0</v>
      </c>
      <c r="BN31" s="221">
        <v>0</v>
      </c>
      <c r="BO31" s="221">
        <v>0</v>
      </c>
      <c r="BP31" s="221">
        <v>0</v>
      </c>
      <c r="BQ31" s="213" t="s">
        <v>102</v>
      </c>
    </row>
    <row r="32" spans="1:69" x14ac:dyDescent="0.3">
      <c r="A32" s="220">
        <v>46192</v>
      </c>
      <c r="B32" s="221">
        <v>1000</v>
      </c>
      <c r="C32" s="222"/>
      <c r="D32" s="221">
        <v>1000</v>
      </c>
      <c r="E32" s="222">
        <v>1.000534</v>
      </c>
      <c r="F32" s="222">
        <v>1.0091168849556433</v>
      </c>
      <c r="G32" s="222">
        <v>1.0045747060000001</v>
      </c>
      <c r="H32" s="222">
        <v>1.0137332930456375</v>
      </c>
      <c r="I32" s="221">
        <v>13.733293</v>
      </c>
      <c r="J32" s="221">
        <v>0</v>
      </c>
      <c r="K32" s="221">
        <v>13.733293</v>
      </c>
      <c r="L32" s="221">
        <v>1013.733293</v>
      </c>
      <c r="M32" s="223"/>
      <c r="N32" s="221">
        <v>0</v>
      </c>
      <c r="O32" s="221">
        <v>0</v>
      </c>
      <c r="P32" s="221">
        <v>0</v>
      </c>
      <c r="Q32" s="221">
        <v>0</v>
      </c>
      <c r="R32" s="221">
        <v>1013.733293</v>
      </c>
      <c r="S32" s="222">
        <v>8714</v>
      </c>
      <c r="T32" s="221">
        <v>8833671.9152019992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0</v>
      </c>
      <c r="AB32" s="221">
        <v>0</v>
      </c>
      <c r="AC32" s="221">
        <v>0</v>
      </c>
      <c r="AD32" s="221">
        <v>0</v>
      </c>
      <c r="AE32" s="220"/>
      <c r="AF32" s="220"/>
      <c r="AG32" s="222">
        <v>0</v>
      </c>
      <c r="AH32" s="224">
        <v>0</v>
      </c>
      <c r="AI32" s="224">
        <v>0</v>
      </c>
      <c r="AJ32" s="224">
        <v>17</v>
      </c>
      <c r="AK32" s="224">
        <v>252</v>
      </c>
      <c r="AL32" s="220">
        <v>46190</v>
      </c>
      <c r="AM32" s="222">
        <v>14.4</v>
      </c>
      <c r="AN32" s="220"/>
      <c r="AO32" s="222"/>
      <c r="AP32" s="222">
        <v>0</v>
      </c>
      <c r="AQ32" s="222">
        <v>0</v>
      </c>
      <c r="AR32" s="224">
        <v>0</v>
      </c>
      <c r="AS32" s="224">
        <v>0</v>
      </c>
      <c r="AT32" s="221">
        <v>0</v>
      </c>
      <c r="AU32" s="221">
        <v>0</v>
      </c>
      <c r="AV32" s="221">
        <v>0</v>
      </c>
      <c r="AW32" s="221">
        <v>0</v>
      </c>
      <c r="AX32" s="221">
        <v>0</v>
      </c>
      <c r="AY32" s="221">
        <v>0</v>
      </c>
      <c r="AZ32" s="221">
        <v>0</v>
      </c>
      <c r="BA32" s="221">
        <v>0</v>
      </c>
      <c r="BB32" s="221">
        <v>0</v>
      </c>
      <c r="BC32" s="221">
        <v>0</v>
      </c>
      <c r="BD32" s="221">
        <v>0</v>
      </c>
      <c r="BE32" s="221">
        <v>0</v>
      </c>
      <c r="BF32" s="221">
        <v>0</v>
      </c>
      <c r="BG32" s="221">
        <v>0</v>
      </c>
      <c r="BH32" s="221">
        <v>0</v>
      </c>
      <c r="BI32" s="221">
        <v>0</v>
      </c>
      <c r="BJ32" s="221">
        <v>0</v>
      </c>
      <c r="BK32" s="221">
        <v>0</v>
      </c>
      <c r="BL32" s="221">
        <v>0</v>
      </c>
      <c r="BM32" s="221">
        <v>0</v>
      </c>
      <c r="BN32" s="221">
        <v>0</v>
      </c>
      <c r="BO32" s="221">
        <v>0</v>
      </c>
      <c r="BP32" s="221">
        <v>0</v>
      </c>
      <c r="BQ32" s="213" t="s">
        <v>102</v>
      </c>
    </row>
    <row r="33" spans="1:69" x14ac:dyDescent="0.3">
      <c r="A33" s="220">
        <v>46193</v>
      </c>
      <c r="B33" s="221">
        <v>1000</v>
      </c>
      <c r="C33" s="222"/>
      <c r="D33" s="221">
        <v>1000</v>
      </c>
      <c r="E33" s="222">
        <v>1</v>
      </c>
      <c r="F33" s="222">
        <v>1.0091168849556433</v>
      </c>
      <c r="G33" s="222">
        <v>1.0045747060000001</v>
      </c>
      <c r="H33" s="222">
        <v>1.0137332930456375</v>
      </c>
      <c r="I33" s="221">
        <v>13.733293</v>
      </c>
      <c r="J33" s="221">
        <v>0</v>
      </c>
      <c r="K33" s="221">
        <v>13.733293</v>
      </c>
      <c r="L33" s="221">
        <v>1013.733293</v>
      </c>
      <c r="M33" s="223"/>
      <c r="N33" s="221">
        <v>0</v>
      </c>
      <c r="O33" s="221">
        <v>0</v>
      </c>
      <c r="P33" s="221">
        <v>0</v>
      </c>
      <c r="Q33" s="221">
        <v>0</v>
      </c>
      <c r="R33" s="221">
        <v>1013.733293</v>
      </c>
      <c r="S33" s="222">
        <v>8714</v>
      </c>
      <c r="T33" s="221">
        <v>8833671.9152019992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0</v>
      </c>
      <c r="AB33" s="221">
        <v>0</v>
      </c>
      <c r="AC33" s="221">
        <v>0</v>
      </c>
      <c r="AD33" s="221">
        <v>0</v>
      </c>
      <c r="AE33" s="220"/>
      <c r="AF33" s="220"/>
      <c r="AG33" s="222">
        <v>0</v>
      </c>
      <c r="AH33" s="224">
        <v>0</v>
      </c>
      <c r="AI33" s="224">
        <v>0</v>
      </c>
      <c r="AJ33" s="224">
        <v>17</v>
      </c>
      <c r="AK33" s="224">
        <v>252</v>
      </c>
      <c r="AL33" s="220">
        <v>46191</v>
      </c>
      <c r="AM33" s="222">
        <v>14.15</v>
      </c>
      <c r="AN33" s="220"/>
      <c r="AO33" s="222"/>
      <c r="AP33" s="222">
        <v>0</v>
      </c>
      <c r="AQ33" s="222">
        <v>0</v>
      </c>
      <c r="AR33" s="224">
        <v>0</v>
      </c>
      <c r="AS33" s="224">
        <v>0</v>
      </c>
      <c r="AT33" s="221">
        <v>0</v>
      </c>
      <c r="AU33" s="221">
        <v>0</v>
      </c>
      <c r="AV33" s="221">
        <v>0</v>
      </c>
      <c r="AW33" s="221">
        <v>0</v>
      </c>
      <c r="AX33" s="221">
        <v>0</v>
      </c>
      <c r="AY33" s="221">
        <v>0</v>
      </c>
      <c r="AZ33" s="221">
        <v>0</v>
      </c>
      <c r="BA33" s="221">
        <v>0</v>
      </c>
      <c r="BB33" s="221">
        <v>0</v>
      </c>
      <c r="BC33" s="221">
        <v>0</v>
      </c>
      <c r="BD33" s="221">
        <v>0</v>
      </c>
      <c r="BE33" s="221">
        <v>0</v>
      </c>
      <c r="BF33" s="221">
        <v>0</v>
      </c>
      <c r="BG33" s="221">
        <v>0</v>
      </c>
      <c r="BH33" s="221">
        <v>0</v>
      </c>
      <c r="BI33" s="221">
        <v>0</v>
      </c>
      <c r="BJ33" s="221">
        <v>0</v>
      </c>
      <c r="BK33" s="221">
        <v>0</v>
      </c>
      <c r="BL33" s="221">
        <v>0</v>
      </c>
      <c r="BM33" s="221">
        <v>0</v>
      </c>
      <c r="BN33" s="221">
        <v>0</v>
      </c>
      <c r="BO33" s="221">
        <v>0</v>
      </c>
      <c r="BP33" s="221">
        <v>0</v>
      </c>
      <c r="BQ33" s="213" t="s">
        <v>102</v>
      </c>
    </row>
    <row r="34" spans="1:69" x14ac:dyDescent="0.3">
      <c r="A34" s="220">
        <v>46194</v>
      </c>
      <c r="B34" s="221">
        <v>1000</v>
      </c>
      <c r="C34" s="222"/>
      <c r="D34" s="221">
        <v>1000</v>
      </c>
      <c r="E34" s="222">
        <v>1</v>
      </c>
      <c r="F34" s="222">
        <v>1.0091168849556433</v>
      </c>
      <c r="G34" s="222">
        <v>1.0045747060000001</v>
      </c>
      <c r="H34" s="222">
        <v>1.0137332930456375</v>
      </c>
      <c r="I34" s="221">
        <v>13.733293</v>
      </c>
      <c r="J34" s="221">
        <v>0</v>
      </c>
      <c r="K34" s="221">
        <v>13.733293</v>
      </c>
      <c r="L34" s="221">
        <v>1013.733293</v>
      </c>
      <c r="M34" s="223"/>
      <c r="N34" s="221">
        <v>0</v>
      </c>
      <c r="O34" s="221">
        <v>0</v>
      </c>
      <c r="P34" s="221">
        <v>0</v>
      </c>
      <c r="Q34" s="221">
        <v>0</v>
      </c>
      <c r="R34" s="221">
        <v>1013.733293</v>
      </c>
      <c r="S34" s="222">
        <v>8714</v>
      </c>
      <c r="T34" s="221">
        <v>8833671.9152019992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0</v>
      </c>
      <c r="AB34" s="221">
        <v>0</v>
      </c>
      <c r="AC34" s="221">
        <v>0</v>
      </c>
      <c r="AD34" s="221">
        <v>0</v>
      </c>
      <c r="AE34" s="220"/>
      <c r="AF34" s="220"/>
      <c r="AG34" s="222">
        <v>0</v>
      </c>
      <c r="AH34" s="224">
        <v>0</v>
      </c>
      <c r="AI34" s="224">
        <v>0</v>
      </c>
      <c r="AJ34" s="224">
        <v>17</v>
      </c>
      <c r="AK34" s="224">
        <v>252</v>
      </c>
      <c r="AL34" s="220">
        <v>46191</v>
      </c>
      <c r="AM34" s="222">
        <v>14.15</v>
      </c>
      <c r="AN34" s="220"/>
      <c r="AO34" s="222"/>
      <c r="AP34" s="222">
        <v>0</v>
      </c>
      <c r="AQ34" s="222">
        <v>0</v>
      </c>
      <c r="AR34" s="224">
        <v>0</v>
      </c>
      <c r="AS34" s="224">
        <v>0</v>
      </c>
      <c r="AT34" s="221">
        <v>0</v>
      </c>
      <c r="AU34" s="221">
        <v>0</v>
      </c>
      <c r="AV34" s="221">
        <v>0</v>
      </c>
      <c r="AW34" s="221">
        <v>0</v>
      </c>
      <c r="AX34" s="221">
        <v>0</v>
      </c>
      <c r="AY34" s="221">
        <v>0</v>
      </c>
      <c r="AZ34" s="221">
        <v>0</v>
      </c>
      <c r="BA34" s="221">
        <v>0</v>
      </c>
      <c r="BB34" s="221">
        <v>0</v>
      </c>
      <c r="BC34" s="221">
        <v>0</v>
      </c>
      <c r="BD34" s="221">
        <v>0</v>
      </c>
      <c r="BE34" s="221">
        <v>0</v>
      </c>
      <c r="BF34" s="221">
        <v>0</v>
      </c>
      <c r="BG34" s="221">
        <v>0</v>
      </c>
      <c r="BH34" s="221">
        <v>0</v>
      </c>
      <c r="BI34" s="221">
        <v>0</v>
      </c>
      <c r="BJ34" s="221">
        <v>0</v>
      </c>
      <c r="BK34" s="221">
        <v>0</v>
      </c>
      <c r="BL34" s="221">
        <v>0</v>
      </c>
      <c r="BM34" s="221">
        <v>0</v>
      </c>
      <c r="BN34" s="221">
        <v>0</v>
      </c>
      <c r="BO34" s="221">
        <v>0</v>
      </c>
      <c r="BP34" s="221">
        <v>0</v>
      </c>
      <c r="BQ34" s="213" t="s">
        <v>102</v>
      </c>
    </row>
    <row r="35" spans="1:69" x14ac:dyDescent="0.3">
      <c r="A35" s="220">
        <v>46195</v>
      </c>
      <c r="B35" s="221">
        <v>1000</v>
      </c>
      <c r="C35" s="222"/>
      <c r="D35" s="221">
        <v>1000</v>
      </c>
      <c r="E35" s="222">
        <v>1.00052531</v>
      </c>
      <c r="F35" s="222">
        <v>1.0096469841464795</v>
      </c>
      <c r="G35" s="222">
        <v>1.0048444569999999</v>
      </c>
      <c r="H35" s="222">
        <v>1.0145381713797899</v>
      </c>
      <c r="I35" s="221">
        <v>14.538171</v>
      </c>
      <c r="J35" s="221">
        <v>0</v>
      </c>
      <c r="K35" s="221">
        <v>14.538171</v>
      </c>
      <c r="L35" s="221">
        <v>1014.538171</v>
      </c>
      <c r="M35" s="223"/>
      <c r="N35" s="221">
        <v>0</v>
      </c>
      <c r="O35" s="221">
        <v>0</v>
      </c>
      <c r="P35" s="221">
        <v>0</v>
      </c>
      <c r="Q35" s="221">
        <v>0</v>
      </c>
      <c r="R35" s="221">
        <v>1014.538171</v>
      </c>
      <c r="S35" s="222">
        <v>8714</v>
      </c>
      <c r="T35" s="221">
        <v>8840685.6220939998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0"/>
      <c r="AF35" s="220"/>
      <c r="AG35" s="222">
        <v>0</v>
      </c>
      <c r="AH35" s="224">
        <v>0</v>
      </c>
      <c r="AI35" s="224">
        <v>0</v>
      </c>
      <c r="AJ35" s="224">
        <v>18</v>
      </c>
      <c r="AK35" s="224">
        <v>252</v>
      </c>
      <c r="AL35" s="220">
        <v>46191</v>
      </c>
      <c r="AM35" s="222">
        <v>14.15</v>
      </c>
      <c r="AN35" s="220"/>
      <c r="AO35" s="222"/>
      <c r="AP35" s="222">
        <v>0</v>
      </c>
      <c r="AQ35" s="222">
        <v>0</v>
      </c>
      <c r="AR35" s="224">
        <v>0</v>
      </c>
      <c r="AS35" s="224">
        <v>0</v>
      </c>
      <c r="AT35" s="221">
        <v>0</v>
      </c>
      <c r="AU35" s="221">
        <v>0</v>
      </c>
      <c r="AV35" s="221">
        <v>0</v>
      </c>
      <c r="AW35" s="221">
        <v>0</v>
      </c>
      <c r="AX35" s="221">
        <v>0</v>
      </c>
      <c r="AY35" s="221">
        <v>0</v>
      </c>
      <c r="AZ35" s="221">
        <v>0</v>
      </c>
      <c r="BA35" s="221">
        <v>0</v>
      </c>
      <c r="BB35" s="221">
        <v>0</v>
      </c>
      <c r="BC35" s="221">
        <v>0</v>
      </c>
      <c r="BD35" s="221">
        <v>0</v>
      </c>
      <c r="BE35" s="221">
        <v>0</v>
      </c>
      <c r="BF35" s="221">
        <v>0</v>
      </c>
      <c r="BG35" s="221">
        <v>0</v>
      </c>
      <c r="BH35" s="221">
        <v>0</v>
      </c>
      <c r="BI35" s="221">
        <v>0</v>
      </c>
      <c r="BJ35" s="221">
        <v>0</v>
      </c>
      <c r="BK35" s="221">
        <v>0</v>
      </c>
      <c r="BL35" s="221">
        <v>0</v>
      </c>
      <c r="BM35" s="221">
        <v>0</v>
      </c>
      <c r="BN35" s="221">
        <v>0</v>
      </c>
      <c r="BO35" s="221">
        <v>0</v>
      </c>
      <c r="BP35" s="221">
        <v>0</v>
      </c>
      <c r="BQ35" s="213" t="s">
        <v>102</v>
      </c>
    </row>
    <row r="36" spans="1:69" x14ac:dyDescent="0.3">
      <c r="A36" s="220">
        <v>46196</v>
      </c>
      <c r="B36" s="221">
        <v>1000</v>
      </c>
      <c r="C36" s="222"/>
      <c r="D36" s="221">
        <v>1000</v>
      </c>
      <c r="E36" s="222">
        <v>1.00052531</v>
      </c>
      <c r="F36" s="222">
        <v>1.0101773618037215</v>
      </c>
      <c r="G36" s="222">
        <v>1.005114281</v>
      </c>
      <c r="H36" s="222">
        <v>1.015343690878878</v>
      </c>
      <c r="I36" s="221">
        <v>15.343690990000001</v>
      </c>
      <c r="J36" s="221">
        <v>0</v>
      </c>
      <c r="K36" s="221">
        <v>15.343690990000001</v>
      </c>
      <c r="L36" s="221">
        <v>1015.34369099</v>
      </c>
      <c r="M36" s="223"/>
      <c r="N36" s="221">
        <v>0</v>
      </c>
      <c r="O36" s="221">
        <v>0</v>
      </c>
      <c r="P36" s="221">
        <v>0</v>
      </c>
      <c r="Q36" s="221">
        <v>0</v>
      </c>
      <c r="R36" s="221">
        <v>1015.34369099</v>
      </c>
      <c r="S36" s="222">
        <v>8714</v>
      </c>
      <c r="T36" s="221">
        <v>8847704.9232868608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0</v>
      </c>
      <c r="AB36" s="221">
        <v>0</v>
      </c>
      <c r="AC36" s="221">
        <v>0</v>
      </c>
      <c r="AD36" s="221">
        <v>0</v>
      </c>
      <c r="AE36" s="220"/>
      <c r="AF36" s="220"/>
      <c r="AG36" s="222">
        <v>0</v>
      </c>
      <c r="AH36" s="224">
        <v>0</v>
      </c>
      <c r="AI36" s="224">
        <v>0</v>
      </c>
      <c r="AJ36" s="224">
        <v>19</v>
      </c>
      <c r="AK36" s="224">
        <v>252</v>
      </c>
      <c r="AL36" s="220">
        <v>46192</v>
      </c>
      <c r="AM36" s="222">
        <v>14.15</v>
      </c>
      <c r="AN36" s="220"/>
      <c r="AO36" s="222"/>
      <c r="AP36" s="222">
        <v>0</v>
      </c>
      <c r="AQ36" s="222">
        <v>0</v>
      </c>
      <c r="AR36" s="224">
        <v>0</v>
      </c>
      <c r="AS36" s="224">
        <v>0</v>
      </c>
      <c r="AT36" s="221">
        <v>0</v>
      </c>
      <c r="AU36" s="221">
        <v>0</v>
      </c>
      <c r="AV36" s="221">
        <v>0</v>
      </c>
      <c r="AW36" s="221">
        <v>0</v>
      </c>
      <c r="AX36" s="221">
        <v>0</v>
      </c>
      <c r="AY36" s="221">
        <v>0</v>
      </c>
      <c r="AZ36" s="221">
        <v>0</v>
      </c>
      <c r="BA36" s="221">
        <v>0</v>
      </c>
      <c r="BB36" s="221">
        <v>0</v>
      </c>
      <c r="BC36" s="221">
        <v>0</v>
      </c>
      <c r="BD36" s="221">
        <v>0</v>
      </c>
      <c r="BE36" s="221">
        <v>0</v>
      </c>
      <c r="BF36" s="221">
        <v>0</v>
      </c>
      <c r="BG36" s="221">
        <v>0</v>
      </c>
      <c r="BH36" s="221">
        <v>0</v>
      </c>
      <c r="BI36" s="221">
        <v>0</v>
      </c>
      <c r="BJ36" s="221">
        <v>0</v>
      </c>
      <c r="BK36" s="221">
        <v>0</v>
      </c>
      <c r="BL36" s="221">
        <v>0</v>
      </c>
      <c r="BM36" s="221">
        <v>0</v>
      </c>
      <c r="BN36" s="221">
        <v>0</v>
      </c>
      <c r="BO36" s="221">
        <v>0</v>
      </c>
      <c r="BP36" s="221">
        <v>0</v>
      </c>
      <c r="BQ36" s="213" t="s">
        <v>102</v>
      </c>
    </row>
    <row r="37" spans="1:69" x14ac:dyDescent="0.3">
      <c r="A37" s="220">
        <v>46197</v>
      </c>
      <c r="B37" s="221">
        <v>1000</v>
      </c>
      <c r="C37" s="222"/>
      <c r="D37" s="221">
        <v>1000</v>
      </c>
      <c r="E37" s="222">
        <v>1.00052531</v>
      </c>
      <c r="F37" s="222">
        <v>1.0107080180736507</v>
      </c>
      <c r="G37" s="222">
        <v>1.005384177</v>
      </c>
      <c r="H37" s="222">
        <v>1.0161498508749995</v>
      </c>
      <c r="I37" s="221">
        <v>16.149850990000001</v>
      </c>
      <c r="J37" s="221">
        <v>0</v>
      </c>
      <c r="K37" s="221">
        <v>16.149850990000001</v>
      </c>
      <c r="L37" s="221">
        <v>1016.14985099</v>
      </c>
      <c r="M37" s="223"/>
      <c r="N37" s="221">
        <v>0</v>
      </c>
      <c r="O37" s="221">
        <v>0</v>
      </c>
      <c r="P37" s="221">
        <v>0</v>
      </c>
      <c r="Q37" s="221">
        <v>0</v>
      </c>
      <c r="R37" s="221">
        <v>1016.14985099</v>
      </c>
      <c r="S37" s="222">
        <v>8714</v>
      </c>
      <c r="T37" s="221">
        <v>8854729.8015268594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0</v>
      </c>
      <c r="AA37" s="221">
        <v>0</v>
      </c>
      <c r="AB37" s="221">
        <v>0</v>
      </c>
      <c r="AC37" s="221">
        <v>0</v>
      </c>
      <c r="AD37" s="221">
        <v>0</v>
      </c>
      <c r="AE37" s="220"/>
      <c r="AF37" s="220"/>
      <c r="AG37" s="222">
        <v>0</v>
      </c>
      <c r="AH37" s="224">
        <v>0</v>
      </c>
      <c r="AI37" s="224">
        <v>0</v>
      </c>
      <c r="AJ37" s="224">
        <v>20</v>
      </c>
      <c r="AK37" s="224">
        <v>252</v>
      </c>
      <c r="AL37" s="220">
        <v>46195</v>
      </c>
      <c r="AM37" s="222">
        <v>14.15</v>
      </c>
      <c r="AN37" s="220"/>
      <c r="AO37" s="222"/>
      <c r="AP37" s="222">
        <v>0</v>
      </c>
      <c r="AQ37" s="222">
        <v>0</v>
      </c>
      <c r="AR37" s="224">
        <v>0</v>
      </c>
      <c r="AS37" s="224">
        <v>0</v>
      </c>
      <c r="AT37" s="221">
        <v>0</v>
      </c>
      <c r="AU37" s="221">
        <v>0</v>
      </c>
      <c r="AV37" s="221">
        <v>0</v>
      </c>
      <c r="AW37" s="221">
        <v>0</v>
      </c>
      <c r="AX37" s="221">
        <v>0</v>
      </c>
      <c r="AY37" s="221">
        <v>0</v>
      </c>
      <c r="AZ37" s="221">
        <v>0</v>
      </c>
      <c r="BA37" s="221">
        <v>0</v>
      </c>
      <c r="BB37" s="221">
        <v>0</v>
      </c>
      <c r="BC37" s="221">
        <v>0</v>
      </c>
      <c r="BD37" s="221">
        <v>0</v>
      </c>
      <c r="BE37" s="221">
        <v>0</v>
      </c>
      <c r="BF37" s="221">
        <v>0</v>
      </c>
      <c r="BG37" s="221">
        <v>0</v>
      </c>
      <c r="BH37" s="221">
        <v>0</v>
      </c>
      <c r="BI37" s="221">
        <v>0</v>
      </c>
      <c r="BJ37" s="221">
        <v>0</v>
      </c>
      <c r="BK37" s="221">
        <v>0</v>
      </c>
      <c r="BL37" s="221">
        <v>0</v>
      </c>
      <c r="BM37" s="221">
        <v>0</v>
      </c>
      <c r="BN37" s="221">
        <v>0</v>
      </c>
      <c r="BO37" s="221">
        <v>0</v>
      </c>
      <c r="BP37" s="221">
        <v>0</v>
      </c>
      <c r="BQ37" s="213" t="s">
        <v>102</v>
      </c>
    </row>
    <row r="38" spans="1:69" x14ac:dyDescent="0.3">
      <c r="A38" s="220">
        <v>46198</v>
      </c>
      <c r="B38" s="221">
        <v>1000</v>
      </c>
      <c r="C38" s="222"/>
      <c r="D38" s="221">
        <v>1000</v>
      </c>
      <c r="E38" s="222">
        <v>1.00052531</v>
      </c>
      <c r="F38" s="222">
        <v>1.0112389531026249</v>
      </c>
      <c r="G38" s="222">
        <v>1.0056541450000001</v>
      </c>
      <c r="H38" s="222">
        <v>1.0169566416529479</v>
      </c>
      <c r="I38" s="221">
        <v>16.956641999999999</v>
      </c>
      <c r="J38" s="221">
        <v>0</v>
      </c>
      <c r="K38" s="221">
        <v>16.956641999999999</v>
      </c>
      <c r="L38" s="221">
        <v>1016.956642</v>
      </c>
      <c r="M38" s="223"/>
      <c r="N38" s="221">
        <v>0</v>
      </c>
      <c r="O38" s="221">
        <v>0</v>
      </c>
      <c r="P38" s="221">
        <v>0</v>
      </c>
      <c r="Q38" s="221">
        <v>0</v>
      </c>
      <c r="R38" s="221">
        <v>1016.956642</v>
      </c>
      <c r="S38" s="222">
        <v>8714</v>
      </c>
      <c r="T38" s="221">
        <v>8861760.1783879995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0</v>
      </c>
      <c r="AA38" s="221">
        <v>0</v>
      </c>
      <c r="AB38" s="221">
        <v>0</v>
      </c>
      <c r="AC38" s="221">
        <v>0</v>
      </c>
      <c r="AD38" s="221">
        <v>0</v>
      </c>
      <c r="AE38" s="220"/>
      <c r="AF38" s="220"/>
      <c r="AG38" s="222">
        <v>0</v>
      </c>
      <c r="AH38" s="224">
        <v>0</v>
      </c>
      <c r="AI38" s="224">
        <v>0</v>
      </c>
      <c r="AJ38" s="224">
        <v>21</v>
      </c>
      <c r="AK38" s="224">
        <v>252</v>
      </c>
      <c r="AL38" s="220">
        <v>46196</v>
      </c>
      <c r="AM38" s="222">
        <v>14.15</v>
      </c>
      <c r="AN38" s="220"/>
      <c r="AO38" s="222"/>
      <c r="AP38" s="222">
        <v>0</v>
      </c>
      <c r="AQ38" s="222">
        <v>0</v>
      </c>
      <c r="AR38" s="224">
        <v>0</v>
      </c>
      <c r="AS38" s="224">
        <v>0</v>
      </c>
      <c r="AT38" s="221">
        <v>0</v>
      </c>
      <c r="AU38" s="221">
        <v>0</v>
      </c>
      <c r="AV38" s="221">
        <v>0</v>
      </c>
      <c r="AW38" s="221">
        <v>0</v>
      </c>
      <c r="AX38" s="221">
        <v>0</v>
      </c>
      <c r="AY38" s="221">
        <v>0</v>
      </c>
      <c r="AZ38" s="221">
        <v>0</v>
      </c>
      <c r="BA38" s="221">
        <v>0</v>
      </c>
      <c r="BB38" s="221">
        <v>0</v>
      </c>
      <c r="BC38" s="221">
        <v>0</v>
      </c>
      <c r="BD38" s="221">
        <v>0</v>
      </c>
      <c r="BE38" s="221">
        <v>0</v>
      </c>
      <c r="BF38" s="221">
        <v>0</v>
      </c>
      <c r="BG38" s="221">
        <v>0</v>
      </c>
      <c r="BH38" s="221">
        <v>0</v>
      </c>
      <c r="BI38" s="221">
        <v>0</v>
      </c>
      <c r="BJ38" s="221">
        <v>0</v>
      </c>
      <c r="BK38" s="221">
        <v>0</v>
      </c>
      <c r="BL38" s="221">
        <v>0</v>
      </c>
      <c r="BM38" s="221">
        <v>0</v>
      </c>
      <c r="BN38" s="221">
        <v>0</v>
      </c>
      <c r="BO38" s="221">
        <v>0</v>
      </c>
      <c r="BP38" s="221">
        <v>0</v>
      </c>
      <c r="BQ38" s="213" t="s">
        <v>102</v>
      </c>
    </row>
    <row r="39" spans="1:69" x14ac:dyDescent="0.3">
      <c r="A39" s="214">
        <v>46199</v>
      </c>
      <c r="B39" s="215">
        <v>1000</v>
      </c>
      <c r="C39" s="216"/>
      <c r="D39" s="215">
        <v>1000</v>
      </c>
      <c r="E39" s="216">
        <v>1.00052531</v>
      </c>
      <c r="F39" s="216">
        <v>1.0117701670370793</v>
      </c>
      <c r="G39" s="216">
        <v>1.0059241860000001</v>
      </c>
      <c r="H39" s="216">
        <v>1.0177640846763316</v>
      </c>
      <c r="I39" s="215">
        <v>17.764085000000001</v>
      </c>
      <c r="J39" s="215">
        <v>0</v>
      </c>
      <c r="K39" s="215">
        <v>17.764085000000001</v>
      </c>
      <c r="L39" s="215">
        <v>1017.764085</v>
      </c>
      <c r="M39" s="217">
        <v>0</v>
      </c>
      <c r="N39" s="215">
        <v>0</v>
      </c>
      <c r="O39" s="215">
        <v>0</v>
      </c>
      <c r="P39" s="215">
        <v>0</v>
      </c>
      <c r="Q39" s="215">
        <v>0</v>
      </c>
      <c r="R39" s="215">
        <v>1017.764085</v>
      </c>
      <c r="S39" s="216">
        <v>8714</v>
      </c>
      <c r="T39" s="215">
        <v>8868796.2366899997</v>
      </c>
      <c r="U39" s="215">
        <v>0</v>
      </c>
      <c r="V39" s="215">
        <v>0</v>
      </c>
      <c r="W39" s="215">
        <v>0</v>
      </c>
      <c r="X39" s="215">
        <v>0</v>
      </c>
      <c r="Y39" s="215">
        <v>0</v>
      </c>
      <c r="Z39" s="215">
        <v>0</v>
      </c>
      <c r="AA39" s="215">
        <v>0</v>
      </c>
      <c r="AB39" s="215">
        <v>0</v>
      </c>
      <c r="AC39" s="215">
        <v>0</v>
      </c>
      <c r="AD39" s="215">
        <v>0</v>
      </c>
      <c r="AE39" s="214"/>
      <c r="AF39" s="214"/>
      <c r="AG39" s="216">
        <v>0</v>
      </c>
      <c r="AH39" s="218">
        <v>0</v>
      </c>
      <c r="AI39" s="218">
        <v>0</v>
      </c>
      <c r="AJ39" s="218">
        <v>22</v>
      </c>
      <c r="AK39" s="218">
        <v>252</v>
      </c>
      <c r="AL39" s="214">
        <v>46197</v>
      </c>
      <c r="AM39" s="216">
        <v>14.15</v>
      </c>
      <c r="AN39" s="214"/>
      <c r="AO39" s="216"/>
      <c r="AP39" s="216">
        <v>0</v>
      </c>
      <c r="AQ39" s="216">
        <v>0</v>
      </c>
      <c r="AR39" s="218">
        <v>0</v>
      </c>
      <c r="AS39" s="218">
        <v>0</v>
      </c>
      <c r="AT39" s="215">
        <v>0</v>
      </c>
      <c r="AU39" s="215">
        <v>0</v>
      </c>
      <c r="AV39" s="215">
        <v>0</v>
      </c>
      <c r="AW39" s="215">
        <v>0</v>
      </c>
      <c r="AX39" s="215">
        <v>0</v>
      </c>
      <c r="AY39" s="215">
        <v>0</v>
      </c>
      <c r="AZ39" s="215">
        <v>0</v>
      </c>
      <c r="BA39" s="215">
        <v>0</v>
      </c>
      <c r="BB39" s="215">
        <v>0</v>
      </c>
      <c r="BC39" s="215">
        <v>0</v>
      </c>
      <c r="BD39" s="215">
        <v>0</v>
      </c>
      <c r="BE39" s="215">
        <v>0</v>
      </c>
      <c r="BF39" s="215">
        <v>0</v>
      </c>
      <c r="BG39" s="215">
        <v>0</v>
      </c>
      <c r="BH39" s="215">
        <v>0</v>
      </c>
      <c r="BI39" s="215">
        <v>0</v>
      </c>
      <c r="BJ39" s="215">
        <v>0</v>
      </c>
      <c r="BK39" s="215">
        <v>0</v>
      </c>
      <c r="BL39" s="215">
        <v>0</v>
      </c>
      <c r="BM39" s="215">
        <v>0</v>
      </c>
      <c r="BN39" s="215">
        <v>0</v>
      </c>
      <c r="BO39" s="215">
        <v>0</v>
      </c>
      <c r="BP39" s="215">
        <v>0</v>
      </c>
      <c r="BQ39" s="219" t="s">
        <v>279</v>
      </c>
    </row>
    <row r="40" spans="1:69" x14ac:dyDescent="0.3">
      <c r="A40" s="220">
        <v>46200</v>
      </c>
      <c r="B40" s="221">
        <v>1017.764085</v>
      </c>
      <c r="C40" s="222"/>
      <c r="D40" s="221">
        <v>1017.764085</v>
      </c>
      <c r="E40" s="222">
        <v>1</v>
      </c>
      <c r="F40" s="222">
        <v>1</v>
      </c>
      <c r="G40" s="222">
        <v>1</v>
      </c>
      <c r="H40" s="222">
        <v>1</v>
      </c>
      <c r="I40" s="221">
        <v>0</v>
      </c>
      <c r="J40" s="221">
        <v>0</v>
      </c>
      <c r="K40" s="221">
        <v>0</v>
      </c>
      <c r="L40" s="221">
        <v>1017.764085</v>
      </c>
      <c r="M40" s="223"/>
      <c r="N40" s="221">
        <v>0</v>
      </c>
      <c r="O40" s="221">
        <v>0</v>
      </c>
      <c r="P40" s="221">
        <v>0</v>
      </c>
      <c r="Q40" s="221">
        <v>0</v>
      </c>
      <c r="R40" s="221">
        <v>1017.764085</v>
      </c>
      <c r="S40" s="222">
        <v>8714</v>
      </c>
      <c r="T40" s="221">
        <v>8868796.2366899997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0"/>
      <c r="AF40" s="220"/>
      <c r="AG40" s="222">
        <v>0</v>
      </c>
      <c r="AH40" s="224">
        <v>0</v>
      </c>
      <c r="AI40" s="224">
        <v>0</v>
      </c>
      <c r="AJ40" s="224">
        <v>0</v>
      </c>
      <c r="AK40" s="224">
        <v>252</v>
      </c>
      <c r="AL40" s="220">
        <v>46198</v>
      </c>
      <c r="AM40" s="222">
        <v>14.15</v>
      </c>
      <c r="AN40" s="220"/>
      <c r="AO40" s="222"/>
      <c r="AP40" s="222">
        <v>0</v>
      </c>
      <c r="AQ40" s="222">
        <v>0</v>
      </c>
      <c r="AR40" s="224">
        <v>0</v>
      </c>
      <c r="AS40" s="224">
        <v>0</v>
      </c>
      <c r="AT40" s="221">
        <v>0</v>
      </c>
      <c r="AU40" s="221">
        <v>0</v>
      </c>
      <c r="AV40" s="221">
        <v>0</v>
      </c>
      <c r="AW40" s="221">
        <v>0</v>
      </c>
      <c r="AX40" s="221">
        <v>0</v>
      </c>
      <c r="AY40" s="221">
        <v>0</v>
      </c>
      <c r="AZ40" s="221">
        <v>0</v>
      </c>
      <c r="BA40" s="221">
        <v>0</v>
      </c>
      <c r="BB40" s="221">
        <v>0</v>
      </c>
      <c r="BC40" s="221">
        <v>0</v>
      </c>
      <c r="BD40" s="221">
        <v>0</v>
      </c>
      <c r="BE40" s="221">
        <v>0</v>
      </c>
      <c r="BF40" s="221">
        <v>0</v>
      </c>
      <c r="BG40" s="221">
        <v>0</v>
      </c>
      <c r="BH40" s="221">
        <v>0</v>
      </c>
      <c r="BI40" s="221">
        <v>0</v>
      </c>
      <c r="BJ40" s="221">
        <v>0</v>
      </c>
      <c r="BK40" s="221">
        <v>0</v>
      </c>
      <c r="BL40" s="221">
        <v>0</v>
      </c>
      <c r="BM40" s="221">
        <v>0</v>
      </c>
      <c r="BN40" s="221">
        <v>0</v>
      </c>
      <c r="BO40" s="221">
        <v>0</v>
      </c>
      <c r="BP40" s="221">
        <v>0</v>
      </c>
      <c r="BQ40" s="213" t="s">
        <v>102</v>
      </c>
    </row>
    <row r="41" spans="1:69" x14ac:dyDescent="0.3">
      <c r="A41" s="220">
        <v>46201</v>
      </c>
      <c r="B41" s="221">
        <v>1017.764085</v>
      </c>
      <c r="C41" s="222"/>
      <c r="D41" s="221">
        <v>1017.764085</v>
      </c>
      <c r="E41" s="222">
        <v>1</v>
      </c>
      <c r="F41" s="222">
        <v>1</v>
      </c>
      <c r="G41" s="222">
        <v>1</v>
      </c>
      <c r="H41" s="222">
        <v>1</v>
      </c>
      <c r="I41" s="221">
        <v>0</v>
      </c>
      <c r="J41" s="221">
        <v>0</v>
      </c>
      <c r="K41" s="221">
        <v>0</v>
      </c>
      <c r="L41" s="221">
        <v>1017.764085</v>
      </c>
      <c r="M41" s="223"/>
      <c r="N41" s="221">
        <v>0</v>
      </c>
      <c r="O41" s="221">
        <v>0</v>
      </c>
      <c r="P41" s="221">
        <v>0</v>
      </c>
      <c r="Q41" s="221">
        <v>0</v>
      </c>
      <c r="R41" s="221">
        <v>1017.764085</v>
      </c>
      <c r="S41" s="222">
        <v>8714</v>
      </c>
      <c r="T41" s="221">
        <v>8868796.2366899997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0</v>
      </c>
      <c r="AA41" s="221">
        <v>0</v>
      </c>
      <c r="AB41" s="221">
        <v>0</v>
      </c>
      <c r="AC41" s="221">
        <v>0</v>
      </c>
      <c r="AD41" s="221">
        <v>0</v>
      </c>
      <c r="AE41" s="220"/>
      <c r="AF41" s="220"/>
      <c r="AG41" s="222">
        <v>0</v>
      </c>
      <c r="AH41" s="224">
        <v>0</v>
      </c>
      <c r="AI41" s="224">
        <v>0</v>
      </c>
      <c r="AJ41" s="224">
        <v>0</v>
      </c>
      <c r="AK41" s="224">
        <v>252</v>
      </c>
      <c r="AL41" s="220">
        <v>46198</v>
      </c>
      <c r="AM41" s="222">
        <v>14.15</v>
      </c>
      <c r="AN41" s="220"/>
      <c r="AO41" s="222"/>
      <c r="AP41" s="222">
        <v>0</v>
      </c>
      <c r="AQ41" s="222">
        <v>0</v>
      </c>
      <c r="AR41" s="224">
        <v>0</v>
      </c>
      <c r="AS41" s="224">
        <v>0</v>
      </c>
      <c r="AT41" s="221">
        <v>0</v>
      </c>
      <c r="AU41" s="221">
        <v>0</v>
      </c>
      <c r="AV41" s="221">
        <v>0</v>
      </c>
      <c r="AW41" s="221">
        <v>0</v>
      </c>
      <c r="AX41" s="221">
        <v>0</v>
      </c>
      <c r="AY41" s="221">
        <v>0</v>
      </c>
      <c r="AZ41" s="221">
        <v>0</v>
      </c>
      <c r="BA41" s="221">
        <v>0</v>
      </c>
      <c r="BB41" s="221">
        <v>0</v>
      </c>
      <c r="BC41" s="221">
        <v>0</v>
      </c>
      <c r="BD41" s="221">
        <v>0</v>
      </c>
      <c r="BE41" s="221">
        <v>0</v>
      </c>
      <c r="BF41" s="221">
        <v>0</v>
      </c>
      <c r="BG41" s="221">
        <v>0</v>
      </c>
      <c r="BH41" s="221">
        <v>0</v>
      </c>
      <c r="BI41" s="221">
        <v>0</v>
      </c>
      <c r="BJ41" s="221">
        <v>0</v>
      </c>
      <c r="BK41" s="221">
        <v>0</v>
      </c>
      <c r="BL41" s="221">
        <v>0</v>
      </c>
      <c r="BM41" s="221">
        <v>0</v>
      </c>
      <c r="BN41" s="221">
        <v>0</v>
      </c>
      <c r="BO41" s="221">
        <v>0</v>
      </c>
      <c r="BP41" s="221">
        <v>0</v>
      </c>
      <c r="BQ41" s="213" t="s">
        <v>102</v>
      </c>
    </row>
    <row r="42" spans="1:69" x14ac:dyDescent="0.3">
      <c r="A42" s="220">
        <v>46202</v>
      </c>
      <c r="B42" s="221">
        <v>1017.764085</v>
      </c>
      <c r="C42" s="222"/>
      <c r="D42" s="221">
        <v>1017.764085</v>
      </c>
      <c r="E42" s="222">
        <v>1.00052531</v>
      </c>
      <c r="F42" s="222">
        <v>1.00052531</v>
      </c>
      <c r="G42" s="222">
        <v>1.0002685229999999</v>
      </c>
      <c r="H42" s="222">
        <v>1.0007939740578171</v>
      </c>
      <c r="I42" s="221">
        <v>0.80807821999999996</v>
      </c>
      <c r="J42" s="221">
        <v>0</v>
      </c>
      <c r="K42" s="221">
        <v>0.80807821999999996</v>
      </c>
      <c r="L42" s="221">
        <v>1018.57216322</v>
      </c>
      <c r="M42" s="223"/>
      <c r="N42" s="221">
        <v>0</v>
      </c>
      <c r="O42" s="221">
        <v>0</v>
      </c>
      <c r="P42" s="221">
        <v>0</v>
      </c>
      <c r="Q42" s="221">
        <v>0</v>
      </c>
      <c r="R42" s="221">
        <v>1018.57216322</v>
      </c>
      <c r="S42" s="222">
        <v>8714</v>
      </c>
      <c r="T42" s="221">
        <v>8875837.8302990794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0</v>
      </c>
      <c r="AA42" s="221">
        <v>0</v>
      </c>
      <c r="AB42" s="221">
        <v>0</v>
      </c>
      <c r="AC42" s="221">
        <v>0</v>
      </c>
      <c r="AD42" s="221">
        <v>0</v>
      </c>
      <c r="AE42" s="220"/>
      <c r="AF42" s="220"/>
      <c r="AG42" s="222">
        <v>0</v>
      </c>
      <c r="AH42" s="224">
        <v>0</v>
      </c>
      <c r="AI42" s="224">
        <v>0</v>
      </c>
      <c r="AJ42" s="224">
        <v>1</v>
      </c>
      <c r="AK42" s="224">
        <v>252</v>
      </c>
      <c r="AL42" s="220">
        <v>46198</v>
      </c>
      <c r="AM42" s="222">
        <v>14.15</v>
      </c>
      <c r="AN42" s="220"/>
      <c r="AO42" s="222"/>
      <c r="AP42" s="222">
        <v>0</v>
      </c>
      <c r="AQ42" s="222">
        <v>0</v>
      </c>
      <c r="AR42" s="224">
        <v>0</v>
      </c>
      <c r="AS42" s="224">
        <v>0</v>
      </c>
      <c r="AT42" s="221">
        <v>0</v>
      </c>
      <c r="AU42" s="221">
        <v>0</v>
      </c>
      <c r="AV42" s="221">
        <v>0</v>
      </c>
      <c r="AW42" s="221">
        <v>0</v>
      </c>
      <c r="AX42" s="221">
        <v>0</v>
      </c>
      <c r="AY42" s="221">
        <v>0</v>
      </c>
      <c r="AZ42" s="221">
        <v>0</v>
      </c>
      <c r="BA42" s="221">
        <v>0</v>
      </c>
      <c r="BB42" s="221">
        <v>0</v>
      </c>
      <c r="BC42" s="221">
        <v>0</v>
      </c>
      <c r="BD42" s="221">
        <v>0</v>
      </c>
      <c r="BE42" s="221">
        <v>0</v>
      </c>
      <c r="BF42" s="221">
        <v>0</v>
      </c>
      <c r="BG42" s="221">
        <v>0</v>
      </c>
      <c r="BH42" s="221">
        <v>0</v>
      </c>
      <c r="BI42" s="221">
        <v>0</v>
      </c>
      <c r="BJ42" s="221">
        <v>0</v>
      </c>
      <c r="BK42" s="221">
        <v>0</v>
      </c>
      <c r="BL42" s="221">
        <v>0</v>
      </c>
      <c r="BM42" s="221">
        <v>0</v>
      </c>
      <c r="BN42" s="221">
        <v>0</v>
      </c>
      <c r="BO42" s="221">
        <v>0</v>
      </c>
      <c r="BP42" s="221">
        <v>0</v>
      </c>
      <c r="BQ42" s="213" t="s">
        <v>102</v>
      </c>
    </row>
    <row r="43" spans="1:69" x14ac:dyDescent="0.3">
      <c r="A43" s="220">
        <v>46203</v>
      </c>
      <c r="B43" s="221">
        <v>1017.764085</v>
      </c>
      <c r="C43" s="222"/>
      <c r="D43" s="221">
        <v>1017.764085</v>
      </c>
      <c r="E43" s="222">
        <v>1.00052531</v>
      </c>
      <c r="F43" s="222">
        <v>1.0010508959505962</v>
      </c>
      <c r="G43" s="222">
        <v>1.000537118</v>
      </c>
      <c r="H43" s="222">
        <v>1.0015885824573063</v>
      </c>
      <c r="I43" s="221">
        <v>1.6168016999999999</v>
      </c>
      <c r="J43" s="221">
        <v>0</v>
      </c>
      <c r="K43" s="221">
        <v>1.6168016999999999</v>
      </c>
      <c r="L43" s="221">
        <v>1019.3808867</v>
      </c>
      <c r="M43" s="223"/>
      <c r="N43" s="221">
        <v>0</v>
      </c>
      <c r="O43" s="221">
        <v>0</v>
      </c>
      <c r="P43" s="221">
        <v>0</v>
      </c>
      <c r="Q43" s="221">
        <v>0</v>
      </c>
      <c r="R43" s="221">
        <v>1019.3808867</v>
      </c>
      <c r="S43" s="222">
        <v>8714</v>
      </c>
      <c r="T43" s="221">
        <v>8882885.0467038006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0</v>
      </c>
      <c r="AA43" s="221">
        <v>0</v>
      </c>
      <c r="AB43" s="221">
        <v>0</v>
      </c>
      <c r="AC43" s="221">
        <v>0</v>
      </c>
      <c r="AD43" s="221">
        <v>0</v>
      </c>
      <c r="AE43" s="220"/>
      <c r="AF43" s="220"/>
      <c r="AG43" s="222">
        <v>0</v>
      </c>
      <c r="AH43" s="224">
        <v>0</v>
      </c>
      <c r="AI43" s="224">
        <v>0</v>
      </c>
      <c r="AJ43" s="224">
        <v>2</v>
      </c>
      <c r="AK43" s="224">
        <v>252</v>
      </c>
      <c r="AL43" s="220">
        <v>46199</v>
      </c>
      <c r="AM43" s="222">
        <v>14.15</v>
      </c>
      <c r="AN43" s="220"/>
      <c r="AO43" s="222"/>
      <c r="AP43" s="222">
        <v>0</v>
      </c>
      <c r="AQ43" s="222">
        <v>0</v>
      </c>
      <c r="AR43" s="224">
        <v>0</v>
      </c>
      <c r="AS43" s="224">
        <v>0</v>
      </c>
      <c r="AT43" s="221">
        <v>0</v>
      </c>
      <c r="AU43" s="221">
        <v>0</v>
      </c>
      <c r="AV43" s="221">
        <v>0</v>
      </c>
      <c r="AW43" s="221">
        <v>0</v>
      </c>
      <c r="AX43" s="221">
        <v>0</v>
      </c>
      <c r="AY43" s="221">
        <v>0</v>
      </c>
      <c r="AZ43" s="221">
        <v>0</v>
      </c>
      <c r="BA43" s="221">
        <v>0</v>
      </c>
      <c r="BB43" s="221">
        <v>0</v>
      </c>
      <c r="BC43" s="221">
        <v>0</v>
      </c>
      <c r="BD43" s="221">
        <v>0</v>
      </c>
      <c r="BE43" s="221">
        <v>0</v>
      </c>
      <c r="BF43" s="221">
        <v>0</v>
      </c>
      <c r="BG43" s="221">
        <v>0</v>
      </c>
      <c r="BH43" s="221">
        <v>0</v>
      </c>
      <c r="BI43" s="221">
        <v>0</v>
      </c>
      <c r="BJ43" s="221">
        <v>0</v>
      </c>
      <c r="BK43" s="221">
        <v>0</v>
      </c>
      <c r="BL43" s="221">
        <v>0</v>
      </c>
      <c r="BM43" s="221">
        <v>0</v>
      </c>
      <c r="BN43" s="221">
        <v>0</v>
      </c>
      <c r="BO43" s="221">
        <v>0</v>
      </c>
      <c r="BP43" s="221">
        <v>0</v>
      </c>
      <c r="BQ43" s="213" t="s">
        <v>102</v>
      </c>
    </row>
    <row r="44" spans="1:69" x14ac:dyDescent="0.3">
      <c r="A44" s="220">
        <v>46204</v>
      </c>
      <c r="B44" s="221">
        <v>1017.764085</v>
      </c>
      <c r="C44" s="222"/>
      <c r="D44" s="221">
        <v>1017.764085</v>
      </c>
      <c r="E44" s="222">
        <v>1.00052531</v>
      </c>
      <c r="F44" s="222">
        <v>1.0015767579967481</v>
      </c>
      <c r="G44" s="222">
        <v>1.0008057850000001</v>
      </c>
      <c r="H44" s="222">
        <v>1.0023838155295568</v>
      </c>
      <c r="I44" s="221">
        <v>2.42616231</v>
      </c>
      <c r="J44" s="221">
        <v>0</v>
      </c>
      <c r="K44" s="221">
        <v>2.42616231</v>
      </c>
      <c r="L44" s="221">
        <v>1020.19024731</v>
      </c>
      <c r="M44" s="223"/>
      <c r="N44" s="221">
        <v>0</v>
      </c>
      <c r="O44" s="221">
        <v>0</v>
      </c>
      <c r="P44" s="221">
        <v>0</v>
      </c>
      <c r="Q44" s="221">
        <v>0</v>
      </c>
      <c r="R44" s="221">
        <v>1020.19024731</v>
      </c>
      <c r="S44" s="222">
        <v>8714</v>
      </c>
      <c r="T44" s="221">
        <v>8889937.8150593396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0"/>
      <c r="AF44" s="220"/>
      <c r="AG44" s="222">
        <v>0</v>
      </c>
      <c r="AH44" s="224">
        <v>0</v>
      </c>
      <c r="AI44" s="224">
        <v>0</v>
      </c>
      <c r="AJ44" s="224">
        <v>3</v>
      </c>
      <c r="AK44" s="224">
        <v>252</v>
      </c>
      <c r="AL44" s="220">
        <v>46202</v>
      </c>
      <c r="AM44" s="222">
        <v>14.15</v>
      </c>
      <c r="AN44" s="220"/>
      <c r="AO44" s="222"/>
      <c r="AP44" s="222">
        <v>0</v>
      </c>
      <c r="AQ44" s="222">
        <v>0</v>
      </c>
      <c r="AR44" s="224">
        <v>0</v>
      </c>
      <c r="AS44" s="224">
        <v>0</v>
      </c>
      <c r="AT44" s="221">
        <v>0</v>
      </c>
      <c r="AU44" s="221">
        <v>0</v>
      </c>
      <c r="AV44" s="221">
        <v>0</v>
      </c>
      <c r="AW44" s="221">
        <v>0</v>
      </c>
      <c r="AX44" s="221">
        <v>0</v>
      </c>
      <c r="AY44" s="221">
        <v>0</v>
      </c>
      <c r="AZ44" s="221">
        <v>0</v>
      </c>
      <c r="BA44" s="221">
        <v>0</v>
      </c>
      <c r="BB44" s="221">
        <v>0</v>
      </c>
      <c r="BC44" s="221">
        <v>0</v>
      </c>
      <c r="BD44" s="221">
        <v>0</v>
      </c>
      <c r="BE44" s="221">
        <v>0</v>
      </c>
      <c r="BF44" s="221">
        <v>0</v>
      </c>
      <c r="BG44" s="221">
        <v>0</v>
      </c>
      <c r="BH44" s="221">
        <v>0</v>
      </c>
      <c r="BI44" s="221">
        <v>0</v>
      </c>
      <c r="BJ44" s="221">
        <v>0</v>
      </c>
      <c r="BK44" s="221">
        <v>0</v>
      </c>
      <c r="BL44" s="221">
        <v>0</v>
      </c>
      <c r="BM44" s="221">
        <v>0</v>
      </c>
      <c r="BN44" s="221">
        <v>0</v>
      </c>
      <c r="BO44" s="221">
        <v>0</v>
      </c>
      <c r="BP44" s="221">
        <v>0</v>
      </c>
      <c r="BQ44" s="213" t="s">
        <v>102</v>
      </c>
    </row>
    <row r="45" spans="1:69" x14ac:dyDescent="0.3">
      <c r="A45" s="220">
        <v>46205</v>
      </c>
      <c r="B45" s="221">
        <v>1017.764085</v>
      </c>
      <c r="C45" s="222"/>
      <c r="D45" s="221">
        <v>1017.764085</v>
      </c>
      <c r="E45" s="222">
        <v>1.00052531</v>
      </c>
      <c r="F45" s="222">
        <v>1.0021028962834913</v>
      </c>
      <c r="G45" s="222">
        <v>1.0010745240000001</v>
      </c>
      <c r="H45" s="222">
        <v>1.0031796836165197</v>
      </c>
      <c r="I45" s="221">
        <v>3.23616817</v>
      </c>
      <c r="J45" s="221">
        <v>0</v>
      </c>
      <c r="K45" s="221">
        <v>3.23616817</v>
      </c>
      <c r="L45" s="221">
        <v>1021.0002531700001</v>
      </c>
      <c r="M45" s="223"/>
      <c r="N45" s="221">
        <v>0</v>
      </c>
      <c r="O45" s="221">
        <v>0</v>
      </c>
      <c r="P45" s="221">
        <v>0</v>
      </c>
      <c r="Q45" s="221">
        <v>0</v>
      </c>
      <c r="R45" s="221">
        <v>1021.00025317</v>
      </c>
      <c r="S45" s="222">
        <v>8714</v>
      </c>
      <c r="T45" s="221">
        <v>8896996.20612338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0</v>
      </c>
      <c r="AA45" s="221">
        <v>0</v>
      </c>
      <c r="AB45" s="221">
        <v>0</v>
      </c>
      <c r="AC45" s="221">
        <v>0</v>
      </c>
      <c r="AD45" s="221">
        <v>0</v>
      </c>
      <c r="AE45" s="220"/>
      <c r="AF45" s="220"/>
      <c r="AG45" s="222">
        <v>0</v>
      </c>
      <c r="AH45" s="224">
        <v>0</v>
      </c>
      <c r="AI45" s="224">
        <v>0</v>
      </c>
      <c r="AJ45" s="224">
        <v>4</v>
      </c>
      <c r="AK45" s="224">
        <v>252</v>
      </c>
      <c r="AL45" s="220">
        <v>46203</v>
      </c>
      <c r="AM45" s="222">
        <v>14.15</v>
      </c>
      <c r="AN45" s="220"/>
      <c r="AO45" s="222"/>
      <c r="AP45" s="222">
        <v>0</v>
      </c>
      <c r="AQ45" s="222">
        <v>0</v>
      </c>
      <c r="AR45" s="224">
        <v>0</v>
      </c>
      <c r="AS45" s="224">
        <v>0</v>
      </c>
      <c r="AT45" s="221">
        <v>0</v>
      </c>
      <c r="AU45" s="221">
        <v>0</v>
      </c>
      <c r="AV45" s="221">
        <v>0</v>
      </c>
      <c r="AW45" s="221">
        <v>0</v>
      </c>
      <c r="AX45" s="221">
        <v>0</v>
      </c>
      <c r="AY45" s="221">
        <v>0</v>
      </c>
      <c r="AZ45" s="221">
        <v>0</v>
      </c>
      <c r="BA45" s="221">
        <v>0</v>
      </c>
      <c r="BB45" s="221">
        <v>0</v>
      </c>
      <c r="BC45" s="221">
        <v>0</v>
      </c>
      <c r="BD45" s="221">
        <v>0</v>
      </c>
      <c r="BE45" s="221">
        <v>0</v>
      </c>
      <c r="BF45" s="221">
        <v>0</v>
      </c>
      <c r="BG45" s="221">
        <v>0</v>
      </c>
      <c r="BH45" s="221">
        <v>0</v>
      </c>
      <c r="BI45" s="221">
        <v>0</v>
      </c>
      <c r="BJ45" s="221">
        <v>0</v>
      </c>
      <c r="BK45" s="221">
        <v>0</v>
      </c>
      <c r="BL45" s="221">
        <v>0</v>
      </c>
      <c r="BM45" s="221">
        <v>0</v>
      </c>
      <c r="BN45" s="221">
        <v>0</v>
      </c>
      <c r="BO45" s="221">
        <v>0</v>
      </c>
      <c r="BP45" s="221">
        <v>0</v>
      </c>
      <c r="BQ45" s="213" t="s">
        <v>102</v>
      </c>
    </row>
    <row r="46" spans="1:69" x14ac:dyDescent="0.3">
      <c r="A46" s="220">
        <v>46206</v>
      </c>
      <c r="B46" s="221">
        <v>1017.764085</v>
      </c>
      <c r="C46" s="222"/>
      <c r="D46" s="221">
        <v>1017.764085</v>
      </c>
      <c r="E46" s="222">
        <v>1.00052531</v>
      </c>
      <c r="F46" s="222">
        <v>1.0026293109559379</v>
      </c>
      <c r="G46" s="222">
        <v>1.0013433350000001</v>
      </c>
      <c r="H46" s="222">
        <v>1.0039761770441491</v>
      </c>
      <c r="I46" s="221">
        <v>4.0468101399999998</v>
      </c>
      <c r="J46" s="221">
        <v>0</v>
      </c>
      <c r="K46" s="221">
        <v>4.0468101399999998</v>
      </c>
      <c r="L46" s="221">
        <v>1021.8108951400001</v>
      </c>
      <c r="M46" s="223"/>
      <c r="N46" s="221">
        <v>0</v>
      </c>
      <c r="O46" s="221">
        <v>0</v>
      </c>
      <c r="P46" s="221">
        <v>0</v>
      </c>
      <c r="Q46" s="221">
        <v>0</v>
      </c>
      <c r="R46" s="221">
        <v>1021.81089514</v>
      </c>
      <c r="S46" s="222">
        <v>8714</v>
      </c>
      <c r="T46" s="221">
        <v>8904060.1402499601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0</v>
      </c>
      <c r="AA46" s="221">
        <v>0</v>
      </c>
      <c r="AB46" s="221">
        <v>0</v>
      </c>
      <c r="AC46" s="221">
        <v>0</v>
      </c>
      <c r="AD46" s="221">
        <v>0</v>
      </c>
      <c r="AE46" s="220"/>
      <c r="AF46" s="220"/>
      <c r="AG46" s="222">
        <v>0</v>
      </c>
      <c r="AH46" s="224">
        <v>0</v>
      </c>
      <c r="AI46" s="224">
        <v>0</v>
      </c>
      <c r="AJ46" s="224">
        <v>5</v>
      </c>
      <c r="AK46" s="224">
        <v>252</v>
      </c>
      <c r="AL46" s="220">
        <v>46204</v>
      </c>
      <c r="AM46" s="222">
        <v>14.15</v>
      </c>
      <c r="AN46" s="220"/>
      <c r="AO46" s="222"/>
      <c r="AP46" s="222">
        <v>0</v>
      </c>
      <c r="AQ46" s="222">
        <v>0</v>
      </c>
      <c r="AR46" s="224">
        <v>0</v>
      </c>
      <c r="AS46" s="224">
        <v>0</v>
      </c>
      <c r="AT46" s="221">
        <v>0</v>
      </c>
      <c r="AU46" s="221">
        <v>0</v>
      </c>
      <c r="AV46" s="221">
        <v>0</v>
      </c>
      <c r="AW46" s="221">
        <v>0</v>
      </c>
      <c r="AX46" s="221">
        <v>0</v>
      </c>
      <c r="AY46" s="221">
        <v>0</v>
      </c>
      <c r="AZ46" s="221">
        <v>0</v>
      </c>
      <c r="BA46" s="221">
        <v>0</v>
      </c>
      <c r="BB46" s="221">
        <v>0</v>
      </c>
      <c r="BC46" s="221">
        <v>0</v>
      </c>
      <c r="BD46" s="221">
        <v>0</v>
      </c>
      <c r="BE46" s="221">
        <v>0</v>
      </c>
      <c r="BF46" s="221">
        <v>0</v>
      </c>
      <c r="BG46" s="221">
        <v>0</v>
      </c>
      <c r="BH46" s="221">
        <v>0</v>
      </c>
      <c r="BI46" s="221">
        <v>0</v>
      </c>
      <c r="BJ46" s="221">
        <v>0</v>
      </c>
      <c r="BK46" s="221">
        <v>0</v>
      </c>
      <c r="BL46" s="221">
        <v>0</v>
      </c>
      <c r="BM46" s="221">
        <v>0</v>
      </c>
      <c r="BN46" s="221">
        <v>0</v>
      </c>
      <c r="BO46" s="221">
        <v>0</v>
      </c>
      <c r="BP46" s="221">
        <v>0</v>
      </c>
      <c r="BQ46" s="213" t="s">
        <v>102</v>
      </c>
    </row>
    <row r="47" spans="1:69" x14ac:dyDescent="0.3">
      <c r="A47" s="220">
        <v>46207</v>
      </c>
      <c r="B47" s="221">
        <v>1017.764085</v>
      </c>
      <c r="C47" s="222"/>
      <c r="D47" s="221">
        <v>1017.764085</v>
      </c>
      <c r="E47" s="222">
        <v>1</v>
      </c>
      <c r="F47" s="222">
        <v>1.0026293109559379</v>
      </c>
      <c r="G47" s="222">
        <v>1.0013433350000001</v>
      </c>
      <c r="H47" s="222">
        <v>1.0039761770441491</v>
      </c>
      <c r="I47" s="221">
        <v>4.0468101399999998</v>
      </c>
      <c r="J47" s="221">
        <v>0</v>
      </c>
      <c r="K47" s="221">
        <v>4.0468101399999998</v>
      </c>
      <c r="L47" s="221">
        <v>1021.8108951400001</v>
      </c>
      <c r="M47" s="223"/>
      <c r="N47" s="221">
        <v>0</v>
      </c>
      <c r="O47" s="221">
        <v>0</v>
      </c>
      <c r="P47" s="221">
        <v>0</v>
      </c>
      <c r="Q47" s="221">
        <v>0</v>
      </c>
      <c r="R47" s="221">
        <v>1021.81089514</v>
      </c>
      <c r="S47" s="222">
        <v>8714</v>
      </c>
      <c r="T47" s="221">
        <v>8904060.1402499601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0"/>
      <c r="AF47" s="220"/>
      <c r="AG47" s="222">
        <v>0</v>
      </c>
      <c r="AH47" s="224">
        <v>0</v>
      </c>
      <c r="AI47" s="224">
        <v>0</v>
      </c>
      <c r="AJ47" s="224">
        <v>5</v>
      </c>
      <c r="AK47" s="224">
        <v>252</v>
      </c>
      <c r="AL47" s="220">
        <v>46205</v>
      </c>
      <c r="AM47" s="222">
        <v>14.15</v>
      </c>
      <c r="AN47" s="220"/>
      <c r="AO47" s="222"/>
      <c r="AP47" s="222">
        <v>0</v>
      </c>
      <c r="AQ47" s="222">
        <v>0</v>
      </c>
      <c r="AR47" s="224">
        <v>0</v>
      </c>
      <c r="AS47" s="224">
        <v>0</v>
      </c>
      <c r="AT47" s="221">
        <v>0</v>
      </c>
      <c r="AU47" s="221">
        <v>0</v>
      </c>
      <c r="AV47" s="221">
        <v>0</v>
      </c>
      <c r="AW47" s="221">
        <v>0</v>
      </c>
      <c r="AX47" s="221">
        <v>0</v>
      </c>
      <c r="AY47" s="221">
        <v>0</v>
      </c>
      <c r="AZ47" s="221">
        <v>0</v>
      </c>
      <c r="BA47" s="221">
        <v>0</v>
      </c>
      <c r="BB47" s="221">
        <v>0</v>
      </c>
      <c r="BC47" s="221">
        <v>0</v>
      </c>
      <c r="BD47" s="221">
        <v>0</v>
      </c>
      <c r="BE47" s="221">
        <v>0</v>
      </c>
      <c r="BF47" s="221">
        <v>0</v>
      </c>
      <c r="BG47" s="221">
        <v>0</v>
      </c>
      <c r="BH47" s="221">
        <v>0</v>
      </c>
      <c r="BI47" s="221">
        <v>0</v>
      </c>
      <c r="BJ47" s="221">
        <v>0</v>
      </c>
      <c r="BK47" s="221">
        <v>0</v>
      </c>
      <c r="BL47" s="221">
        <v>0</v>
      </c>
      <c r="BM47" s="221">
        <v>0</v>
      </c>
      <c r="BN47" s="221">
        <v>0</v>
      </c>
      <c r="BO47" s="221">
        <v>0</v>
      </c>
      <c r="BP47" s="221">
        <v>0</v>
      </c>
      <c r="BQ47" s="213" t="s">
        <v>102</v>
      </c>
    </row>
    <row r="48" spans="1:69" x14ac:dyDescent="0.3">
      <c r="A48" s="220">
        <v>46208</v>
      </c>
      <c r="B48" s="221">
        <v>1017.764085</v>
      </c>
      <c r="C48" s="222"/>
      <c r="D48" s="221">
        <v>1017.764085</v>
      </c>
      <c r="E48" s="222">
        <v>1</v>
      </c>
      <c r="F48" s="222">
        <v>1.0026293109559379</v>
      </c>
      <c r="G48" s="222">
        <v>1.0013433350000001</v>
      </c>
      <c r="H48" s="222">
        <v>1.0039761770441491</v>
      </c>
      <c r="I48" s="221">
        <v>4.0468101399999998</v>
      </c>
      <c r="J48" s="221">
        <v>0</v>
      </c>
      <c r="K48" s="221">
        <v>4.0468101399999998</v>
      </c>
      <c r="L48" s="221">
        <v>1021.8108951400001</v>
      </c>
      <c r="M48" s="223"/>
      <c r="N48" s="221">
        <v>0</v>
      </c>
      <c r="O48" s="221">
        <v>0</v>
      </c>
      <c r="P48" s="221">
        <v>0</v>
      </c>
      <c r="Q48" s="221">
        <v>0</v>
      </c>
      <c r="R48" s="221">
        <v>1021.81089514</v>
      </c>
      <c r="S48" s="222">
        <v>8714</v>
      </c>
      <c r="T48" s="221">
        <v>8904060.1402499601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0</v>
      </c>
      <c r="AA48" s="221">
        <v>0</v>
      </c>
      <c r="AB48" s="221">
        <v>0</v>
      </c>
      <c r="AC48" s="221">
        <v>0</v>
      </c>
      <c r="AD48" s="221">
        <v>0</v>
      </c>
      <c r="AE48" s="220"/>
      <c r="AF48" s="220"/>
      <c r="AG48" s="222">
        <v>0</v>
      </c>
      <c r="AH48" s="224">
        <v>0</v>
      </c>
      <c r="AI48" s="224">
        <v>0</v>
      </c>
      <c r="AJ48" s="224">
        <v>5</v>
      </c>
      <c r="AK48" s="224">
        <v>252</v>
      </c>
      <c r="AL48" s="220">
        <v>46205</v>
      </c>
      <c r="AM48" s="222">
        <v>14.15</v>
      </c>
      <c r="AN48" s="220"/>
      <c r="AO48" s="222"/>
      <c r="AP48" s="222">
        <v>0</v>
      </c>
      <c r="AQ48" s="222">
        <v>0</v>
      </c>
      <c r="AR48" s="224">
        <v>0</v>
      </c>
      <c r="AS48" s="224">
        <v>0</v>
      </c>
      <c r="AT48" s="221">
        <v>0</v>
      </c>
      <c r="AU48" s="221">
        <v>0</v>
      </c>
      <c r="AV48" s="221">
        <v>0</v>
      </c>
      <c r="AW48" s="221">
        <v>0</v>
      </c>
      <c r="AX48" s="221">
        <v>0</v>
      </c>
      <c r="AY48" s="221">
        <v>0</v>
      </c>
      <c r="AZ48" s="221">
        <v>0</v>
      </c>
      <c r="BA48" s="221">
        <v>0</v>
      </c>
      <c r="BB48" s="221">
        <v>0</v>
      </c>
      <c r="BC48" s="221">
        <v>0</v>
      </c>
      <c r="BD48" s="221">
        <v>0</v>
      </c>
      <c r="BE48" s="221">
        <v>0</v>
      </c>
      <c r="BF48" s="221">
        <v>0</v>
      </c>
      <c r="BG48" s="221">
        <v>0</v>
      </c>
      <c r="BH48" s="221">
        <v>0</v>
      </c>
      <c r="BI48" s="221">
        <v>0</v>
      </c>
      <c r="BJ48" s="221">
        <v>0</v>
      </c>
      <c r="BK48" s="221">
        <v>0</v>
      </c>
      <c r="BL48" s="221">
        <v>0</v>
      </c>
      <c r="BM48" s="221">
        <v>0</v>
      </c>
      <c r="BN48" s="221">
        <v>0</v>
      </c>
      <c r="BO48" s="221">
        <v>0</v>
      </c>
      <c r="BP48" s="221">
        <v>0</v>
      </c>
      <c r="BQ48" s="213" t="s">
        <v>102</v>
      </c>
    </row>
    <row r="49" spans="1:69" x14ac:dyDescent="0.3">
      <c r="A49" s="220">
        <v>46209</v>
      </c>
      <c r="B49" s="221">
        <v>1017.764085</v>
      </c>
      <c r="C49" s="222"/>
      <c r="D49" s="221">
        <v>1017.764085</v>
      </c>
      <c r="E49" s="222">
        <v>1.00052531</v>
      </c>
      <c r="F49" s="222">
        <v>1.0031560021592762</v>
      </c>
      <c r="G49" s="222">
        <v>1.001612218</v>
      </c>
      <c r="H49" s="222">
        <v>1.0047733061600079</v>
      </c>
      <c r="I49" s="221">
        <v>4.8580994100000003</v>
      </c>
      <c r="J49" s="221">
        <v>0</v>
      </c>
      <c r="K49" s="221">
        <v>4.8580994100000003</v>
      </c>
      <c r="L49" s="221">
        <v>1022.62218441</v>
      </c>
      <c r="M49" s="223"/>
      <c r="N49" s="221">
        <v>0</v>
      </c>
      <c r="O49" s="221">
        <v>0</v>
      </c>
      <c r="P49" s="221">
        <v>0</v>
      </c>
      <c r="Q49" s="221">
        <v>0</v>
      </c>
      <c r="R49" s="221">
        <v>1022.62218441</v>
      </c>
      <c r="S49" s="222">
        <v>8714</v>
      </c>
      <c r="T49" s="221">
        <v>8911129.7149487399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0</v>
      </c>
      <c r="AA49" s="221">
        <v>0</v>
      </c>
      <c r="AB49" s="221">
        <v>0</v>
      </c>
      <c r="AC49" s="221">
        <v>0</v>
      </c>
      <c r="AD49" s="221">
        <v>0</v>
      </c>
      <c r="AE49" s="220"/>
      <c r="AF49" s="220"/>
      <c r="AG49" s="222">
        <v>0</v>
      </c>
      <c r="AH49" s="224">
        <v>0</v>
      </c>
      <c r="AI49" s="224">
        <v>0</v>
      </c>
      <c r="AJ49" s="224">
        <v>6</v>
      </c>
      <c r="AK49" s="224">
        <v>252</v>
      </c>
      <c r="AL49" s="220">
        <v>46205</v>
      </c>
      <c r="AM49" s="222">
        <v>14.15</v>
      </c>
      <c r="AN49" s="220"/>
      <c r="AO49" s="222"/>
      <c r="AP49" s="222">
        <v>0</v>
      </c>
      <c r="AQ49" s="222">
        <v>0</v>
      </c>
      <c r="AR49" s="224">
        <v>0</v>
      </c>
      <c r="AS49" s="224">
        <v>0</v>
      </c>
      <c r="AT49" s="221">
        <v>0</v>
      </c>
      <c r="AU49" s="221">
        <v>0</v>
      </c>
      <c r="AV49" s="221">
        <v>0</v>
      </c>
      <c r="AW49" s="221">
        <v>0</v>
      </c>
      <c r="AX49" s="221">
        <v>0</v>
      </c>
      <c r="AY49" s="221">
        <v>0</v>
      </c>
      <c r="AZ49" s="221">
        <v>0</v>
      </c>
      <c r="BA49" s="221">
        <v>0</v>
      </c>
      <c r="BB49" s="221">
        <v>0</v>
      </c>
      <c r="BC49" s="221">
        <v>0</v>
      </c>
      <c r="BD49" s="221">
        <v>0</v>
      </c>
      <c r="BE49" s="221">
        <v>0</v>
      </c>
      <c r="BF49" s="221">
        <v>0</v>
      </c>
      <c r="BG49" s="221">
        <v>0</v>
      </c>
      <c r="BH49" s="221">
        <v>0</v>
      </c>
      <c r="BI49" s="221">
        <v>0</v>
      </c>
      <c r="BJ49" s="221">
        <v>0</v>
      </c>
      <c r="BK49" s="221">
        <v>0</v>
      </c>
      <c r="BL49" s="221">
        <v>0</v>
      </c>
      <c r="BM49" s="221">
        <v>0</v>
      </c>
      <c r="BN49" s="221">
        <v>0</v>
      </c>
      <c r="BO49" s="221">
        <v>0</v>
      </c>
      <c r="BP49" s="221">
        <v>0</v>
      </c>
      <c r="BQ49" s="213" t="s">
        <v>102</v>
      </c>
    </row>
    <row r="50" spans="1:69" x14ac:dyDescent="0.3">
      <c r="A50" s="220">
        <v>46210</v>
      </c>
      <c r="B50" s="221">
        <v>1017.764085</v>
      </c>
      <c r="C50" s="222"/>
      <c r="D50" s="221">
        <v>1017.764085</v>
      </c>
      <c r="E50" s="222">
        <v>1.00052531</v>
      </c>
      <c r="F50" s="222">
        <v>1.0036829700387706</v>
      </c>
      <c r="G50" s="222">
        <v>1.001881174</v>
      </c>
      <c r="H50" s="222">
        <v>1.0055710723074067</v>
      </c>
      <c r="I50" s="221">
        <v>5.6700369899999998</v>
      </c>
      <c r="J50" s="221">
        <v>0</v>
      </c>
      <c r="K50" s="221">
        <v>5.6700369899999998</v>
      </c>
      <c r="L50" s="221">
        <v>1023.43412199</v>
      </c>
      <c r="M50" s="223"/>
      <c r="N50" s="221">
        <v>0</v>
      </c>
      <c r="O50" s="221">
        <v>0</v>
      </c>
      <c r="P50" s="221">
        <v>0</v>
      </c>
      <c r="Q50" s="221">
        <v>0</v>
      </c>
      <c r="R50" s="221">
        <v>1023.43412199</v>
      </c>
      <c r="S50" s="222">
        <v>8714</v>
      </c>
      <c r="T50" s="221">
        <v>8918204.9390208591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0</v>
      </c>
      <c r="AA50" s="221">
        <v>0</v>
      </c>
      <c r="AB50" s="221">
        <v>0</v>
      </c>
      <c r="AC50" s="221">
        <v>0</v>
      </c>
      <c r="AD50" s="221">
        <v>0</v>
      </c>
      <c r="AE50" s="220"/>
      <c r="AF50" s="220"/>
      <c r="AG50" s="222">
        <v>0</v>
      </c>
      <c r="AH50" s="224">
        <v>0</v>
      </c>
      <c r="AI50" s="224">
        <v>0</v>
      </c>
      <c r="AJ50" s="224">
        <v>7</v>
      </c>
      <c r="AK50" s="224">
        <v>252</v>
      </c>
      <c r="AL50" s="220">
        <v>46206</v>
      </c>
      <c r="AM50" s="222">
        <v>14.15</v>
      </c>
      <c r="AN50" s="220"/>
      <c r="AO50" s="222"/>
      <c r="AP50" s="222">
        <v>0</v>
      </c>
      <c r="AQ50" s="222">
        <v>0</v>
      </c>
      <c r="AR50" s="224">
        <v>0</v>
      </c>
      <c r="AS50" s="224">
        <v>0</v>
      </c>
      <c r="AT50" s="221">
        <v>0</v>
      </c>
      <c r="AU50" s="221">
        <v>0</v>
      </c>
      <c r="AV50" s="221">
        <v>0</v>
      </c>
      <c r="AW50" s="221">
        <v>0</v>
      </c>
      <c r="AX50" s="221">
        <v>0</v>
      </c>
      <c r="AY50" s="221">
        <v>0</v>
      </c>
      <c r="AZ50" s="221">
        <v>0</v>
      </c>
      <c r="BA50" s="221">
        <v>0</v>
      </c>
      <c r="BB50" s="221">
        <v>0</v>
      </c>
      <c r="BC50" s="221">
        <v>0</v>
      </c>
      <c r="BD50" s="221">
        <v>0</v>
      </c>
      <c r="BE50" s="221">
        <v>0</v>
      </c>
      <c r="BF50" s="221">
        <v>0</v>
      </c>
      <c r="BG50" s="221">
        <v>0</v>
      </c>
      <c r="BH50" s="221">
        <v>0</v>
      </c>
      <c r="BI50" s="221">
        <v>0</v>
      </c>
      <c r="BJ50" s="221">
        <v>0</v>
      </c>
      <c r="BK50" s="221">
        <v>0</v>
      </c>
      <c r="BL50" s="221">
        <v>0</v>
      </c>
      <c r="BM50" s="221">
        <v>0</v>
      </c>
      <c r="BN50" s="221">
        <v>0</v>
      </c>
      <c r="BO50" s="221">
        <v>0</v>
      </c>
      <c r="BP50" s="221">
        <v>0</v>
      </c>
      <c r="BQ50" s="213" t="s">
        <v>102</v>
      </c>
    </row>
    <row r="51" spans="1:69" x14ac:dyDescent="0.3">
      <c r="A51" s="220">
        <v>46211</v>
      </c>
      <c r="B51" s="221">
        <v>1017.764085</v>
      </c>
      <c r="C51" s="222"/>
      <c r="D51" s="221">
        <v>1017.764085</v>
      </c>
      <c r="E51" s="222">
        <v>1.00052531</v>
      </c>
      <c r="F51" s="222">
        <v>1.0042102147397616</v>
      </c>
      <c r="G51" s="222">
        <v>1.0021502019999999</v>
      </c>
      <c r="H51" s="222">
        <v>1.0063694648019625</v>
      </c>
      <c r="I51" s="221">
        <v>6.4826127099999997</v>
      </c>
      <c r="J51" s="221">
        <v>0</v>
      </c>
      <c r="K51" s="221">
        <v>6.4826127099999997</v>
      </c>
      <c r="L51" s="221">
        <v>1024.24669771</v>
      </c>
      <c r="M51" s="223"/>
      <c r="N51" s="221">
        <v>0</v>
      </c>
      <c r="O51" s="221">
        <v>0</v>
      </c>
      <c r="P51" s="221">
        <v>0</v>
      </c>
      <c r="Q51" s="221">
        <v>0</v>
      </c>
      <c r="R51" s="221">
        <v>1024.24669771</v>
      </c>
      <c r="S51" s="222">
        <v>8714</v>
      </c>
      <c r="T51" s="221">
        <v>8925285.7238449398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0"/>
      <c r="AF51" s="220"/>
      <c r="AG51" s="222">
        <v>0</v>
      </c>
      <c r="AH51" s="224">
        <v>0</v>
      </c>
      <c r="AI51" s="224">
        <v>0</v>
      </c>
      <c r="AJ51" s="224">
        <v>8</v>
      </c>
      <c r="AK51" s="224">
        <v>252</v>
      </c>
      <c r="AL51" s="220">
        <v>46209</v>
      </c>
      <c r="AM51" s="222">
        <v>14.15</v>
      </c>
      <c r="AN51" s="220"/>
      <c r="AO51" s="222"/>
      <c r="AP51" s="222">
        <v>0</v>
      </c>
      <c r="AQ51" s="222">
        <v>0</v>
      </c>
      <c r="AR51" s="224">
        <v>0</v>
      </c>
      <c r="AS51" s="224">
        <v>0</v>
      </c>
      <c r="AT51" s="221">
        <v>0</v>
      </c>
      <c r="AU51" s="221">
        <v>0</v>
      </c>
      <c r="AV51" s="221">
        <v>0</v>
      </c>
      <c r="AW51" s="221">
        <v>0</v>
      </c>
      <c r="AX51" s="221">
        <v>0</v>
      </c>
      <c r="AY51" s="221">
        <v>0</v>
      </c>
      <c r="AZ51" s="221">
        <v>0</v>
      </c>
      <c r="BA51" s="221">
        <v>0</v>
      </c>
      <c r="BB51" s="221">
        <v>0</v>
      </c>
      <c r="BC51" s="221">
        <v>0</v>
      </c>
      <c r="BD51" s="221">
        <v>0</v>
      </c>
      <c r="BE51" s="221">
        <v>0</v>
      </c>
      <c r="BF51" s="221">
        <v>0</v>
      </c>
      <c r="BG51" s="221">
        <v>0</v>
      </c>
      <c r="BH51" s="221">
        <v>0</v>
      </c>
      <c r="BI51" s="221">
        <v>0</v>
      </c>
      <c r="BJ51" s="221">
        <v>0</v>
      </c>
      <c r="BK51" s="221">
        <v>0</v>
      </c>
      <c r="BL51" s="221">
        <v>0</v>
      </c>
      <c r="BM51" s="221">
        <v>0</v>
      </c>
      <c r="BN51" s="221">
        <v>0</v>
      </c>
      <c r="BO51" s="221">
        <v>0</v>
      </c>
      <c r="BP51" s="221">
        <v>0</v>
      </c>
      <c r="BQ51" s="213" t="s">
        <v>102</v>
      </c>
    </row>
    <row r="52" spans="1:69" x14ac:dyDescent="0.3">
      <c r="A52" s="220">
        <v>46212</v>
      </c>
      <c r="B52" s="221">
        <v>1017.764085</v>
      </c>
      <c r="C52" s="222"/>
      <c r="D52" s="221">
        <v>1017.764085</v>
      </c>
      <c r="E52" s="222">
        <v>1.00052531</v>
      </c>
      <c r="F52" s="222">
        <v>1.0047377364076666</v>
      </c>
      <c r="G52" s="222">
        <v>1.0024193020000001</v>
      </c>
      <c r="H52" s="222">
        <v>1.0071685040238574</v>
      </c>
      <c r="I52" s="221">
        <v>7.2958459099999997</v>
      </c>
      <c r="J52" s="221">
        <v>0</v>
      </c>
      <c r="K52" s="221">
        <v>7.2958459099999997</v>
      </c>
      <c r="L52" s="221">
        <v>1025.05993091</v>
      </c>
      <c r="M52" s="223"/>
      <c r="N52" s="221">
        <v>0</v>
      </c>
      <c r="O52" s="221">
        <v>0</v>
      </c>
      <c r="P52" s="221">
        <v>0</v>
      </c>
      <c r="Q52" s="221">
        <v>0</v>
      </c>
      <c r="R52" s="221">
        <v>1025.05993091</v>
      </c>
      <c r="S52" s="222">
        <v>8714</v>
      </c>
      <c r="T52" s="221">
        <v>8932372.2379497401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0</v>
      </c>
      <c r="AA52" s="221">
        <v>0</v>
      </c>
      <c r="AB52" s="221">
        <v>0</v>
      </c>
      <c r="AC52" s="221">
        <v>0</v>
      </c>
      <c r="AD52" s="221">
        <v>0</v>
      </c>
      <c r="AE52" s="220"/>
      <c r="AF52" s="220"/>
      <c r="AG52" s="222">
        <v>0</v>
      </c>
      <c r="AH52" s="224">
        <v>0</v>
      </c>
      <c r="AI52" s="224">
        <v>0</v>
      </c>
      <c r="AJ52" s="224">
        <v>9</v>
      </c>
      <c r="AK52" s="224">
        <v>252</v>
      </c>
      <c r="AL52" s="220">
        <v>46210</v>
      </c>
      <c r="AM52" s="222">
        <v>14.15</v>
      </c>
      <c r="AN52" s="220"/>
      <c r="AO52" s="222"/>
      <c r="AP52" s="222">
        <v>0</v>
      </c>
      <c r="AQ52" s="222">
        <v>0</v>
      </c>
      <c r="AR52" s="224">
        <v>0</v>
      </c>
      <c r="AS52" s="224">
        <v>0</v>
      </c>
      <c r="AT52" s="221">
        <v>0</v>
      </c>
      <c r="AU52" s="221">
        <v>0</v>
      </c>
      <c r="AV52" s="221">
        <v>0</v>
      </c>
      <c r="AW52" s="221">
        <v>0</v>
      </c>
      <c r="AX52" s="221">
        <v>0</v>
      </c>
      <c r="AY52" s="221">
        <v>0</v>
      </c>
      <c r="AZ52" s="221">
        <v>0</v>
      </c>
      <c r="BA52" s="221">
        <v>0</v>
      </c>
      <c r="BB52" s="221">
        <v>0</v>
      </c>
      <c r="BC52" s="221">
        <v>0</v>
      </c>
      <c r="BD52" s="221">
        <v>0</v>
      </c>
      <c r="BE52" s="221">
        <v>0</v>
      </c>
      <c r="BF52" s="221">
        <v>0</v>
      </c>
      <c r="BG52" s="221">
        <v>0</v>
      </c>
      <c r="BH52" s="221">
        <v>0</v>
      </c>
      <c r="BI52" s="221">
        <v>0</v>
      </c>
      <c r="BJ52" s="221">
        <v>0</v>
      </c>
      <c r="BK52" s="221">
        <v>0</v>
      </c>
      <c r="BL52" s="221">
        <v>0</v>
      </c>
      <c r="BM52" s="221">
        <v>0</v>
      </c>
      <c r="BN52" s="221">
        <v>0</v>
      </c>
      <c r="BO52" s="221">
        <v>0</v>
      </c>
      <c r="BP52" s="221">
        <v>0</v>
      </c>
      <c r="BQ52" s="213" t="s">
        <v>102</v>
      </c>
    </row>
    <row r="53" spans="1:69" x14ac:dyDescent="0.3">
      <c r="A53" s="220">
        <v>46213</v>
      </c>
      <c r="B53" s="221">
        <v>1017.764085</v>
      </c>
      <c r="C53" s="222"/>
      <c r="D53" s="221">
        <v>1017.764085</v>
      </c>
      <c r="E53" s="222">
        <v>1.00052531</v>
      </c>
      <c r="F53" s="222">
        <v>1.0052655351879789</v>
      </c>
      <c r="G53" s="222">
        <v>1.0026884739999999</v>
      </c>
      <c r="H53" s="222">
        <v>1.0079681702673857</v>
      </c>
      <c r="I53" s="221">
        <v>8.1097172400000002</v>
      </c>
      <c r="J53" s="221">
        <v>0</v>
      </c>
      <c r="K53" s="221">
        <v>8.1097172400000002</v>
      </c>
      <c r="L53" s="221">
        <v>1025.87380224</v>
      </c>
      <c r="M53" s="223"/>
      <c r="N53" s="221">
        <v>0</v>
      </c>
      <c r="O53" s="221">
        <v>0</v>
      </c>
      <c r="P53" s="221">
        <v>0</v>
      </c>
      <c r="Q53" s="221">
        <v>0</v>
      </c>
      <c r="R53" s="221">
        <v>1025.87380224</v>
      </c>
      <c r="S53" s="222">
        <v>8714</v>
      </c>
      <c r="T53" s="221">
        <v>8939464.31271936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0</v>
      </c>
      <c r="AA53" s="221">
        <v>0</v>
      </c>
      <c r="AB53" s="221">
        <v>0</v>
      </c>
      <c r="AC53" s="221">
        <v>0</v>
      </c>
      <c r="AD53" s="221">
        <v>0</v>
      </c>
      <c r="AE53" s="220"/>
      <c r="AF53" s="220"/>
      <c r="AG53" s="222">
        <v>0</v>
      </c>
      <c r="AH53" s="224">
        <v>0</v>
      </c>
      <c r="AI53" s="224">
        <v>0</v>
      </c>
      <c r="AJ53" s="224">
        <v>10</v>
      </c>
      <c r="AK53" s="224">
        <v>252</v>
      </c>
      <c r="AL53" s="220">
        <v>46211</v>
      </c>
      <c r="AM53" s="222">
        <v>14.15</v>
      </c>
      <c r="AN53" s="220"/>
      <c r="AO53" s="222"/>
      <c r="AP53" s="222">
        <v>0</v>
      </c>
      <c r="AQ53" s="222">
        <v>0</v>
      </c>
      <c r="AR53" s="224">
        <v>0</v>
      </c>
      <c r="AS53" s="224">
        <v>0</v>
      </c>
      <c r="AT53" s="221">
        <v>0</v>
      </c>
      <c r="AU53" s="221">
        <v>0</v>
      </c>
      <c r="AV53" s="221">
        <v>0</v>
      </c>
      <c r="AW53" s="221">
        <v>0</v>
      </c>
      <c r="AX53" s="221">
        <v>0</v>
      </c>
      <c r="AY53" s="221">
        <v>0</v>
      </c>
      <c r="AZ53" s="221">
        <v>0</v>
      </c>
      <c r="BA53" s="221">
        <v>0</v>
      </c>
      <c r="BB53" s="221">
        <v>0</v>
      </c>
      <c r="BC53" s="221">
        <v>0</v>
      </c>
      <c r="BD53" s="221">
        <v>0</v>
      </c>
      <c r="BE53" s="221">
        <v>0</v>
      </c>
      <c r="BF53" s="221">
        <v>0</v>
      </c>
      <c r="BG53" s="221">
        <v>0</v>
      </c>
      <c r="BH53" s="221">
        <v>0</v>
      </c>
      <c r="BI53" s="221">
        <v>0</v>
      </c>
      <c r="BJ53" s="221">
        <v>0</v>
      </c>
      <c r="BK53" s="221">
        <v>0</v>
      </c>
      <c r="BL53" s="221">
        <v>0</v>
      </c>
      <c r="BM53" s="221">
        <v>0</v>
      </c>
      <c r="BN53" s="221">
        <v>0</v>
      </c>
      <c r="BO53" s="221">
        <v>0</v>
      </c>
      <c r="BP53" s="221">
        <v>0</v>
      </c>
      <c r="BQ53" s="213" t="s">
        <v>102</v>
      </c>
    </row>
    <row r="54" spans="1:69" x14ac:dyDescent="0.3">
      <c r="A54" s="220">
        <v>46214</v>
      </c>
      <c r="B54" s="221">
        <v>1017.764085</v>
      </c>
      <c r="C54" s="222"/>
      <c r="D54" s="221">
        <v>1017.764085</v>
      </c>
      <c r="E54" s="222">
        <v>1</v>
      </c>
      <c r="F54" s="222">
        <v>1.0052655351879789</v>
      </c>
      <c r="G54" s="222">
        <v>1.0026884739999999</v>
      </c>
      <c r="H54" s="222">
        <v>1.0079681702673857</v>
      </c>
      <c r="I54" s="221">
        <v>8.1097172400000002</v>
      </c>
      <c r="J54" s="221">
        <v>0</v>
      </c>
      <c r="K54" s="221">
        <v>8.1097172400000002</v>
      </c>
      <c r="L54" s="221">
        <v>1025.87380224</v>
      </c>
      <c r="M54" s="223"/>
      <c r="N54" s="221">
        <v>0</v>
      </c>
      <c r="O54" s="221">
        <v>0</v>
      </c>
      <c r="P54" s="221">
        <v>0</v>
      </c>
      <c r="Q54" s="221">
        <v>0</v>
      </c>
      <c r="R54" s="221">
        <v>1025.87380224</v>
      </c>
      <c r="S54" s="222">
        <v>8714</v>
      </c>
      <c r="T54" s="221">
        <v>8939464.31271936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0</v>
      </c>
      <c r="AA54" s="221">
        <v>0</v>
      </c>
      <c r="AB54" s="221">
        <v>0</v>
      </c>
      <c r="AC54" s="221">
        <v>0</v>
      </c>
      <c r="AD54" s="221">
        <v>0</v>
      </c>
      <c r="AE54" s="220"/>
      <c r="AF54" s="220"/>
      <c r="AG54" s="222">
        <v>0</v>
      </c>
      <c r="AH54" s="224">
        <v>0</v>
      </c>
      <c r="AI54" s="224">
        <v>0</v>
      </c>
      <c r="AJ54" s="224">
        <v>10</v>
      </c>
      <c r="AK54" s="224">
        <v>252</v>
      </c>
      <c r="AL54" s="220">
        <v>46212</v>
      </c>
      <c r="AM54" s="222">
        <v>14.15</v>
      </c>
      <c r="AN54" s="220"/>
      <c r="AO54" s="222"/>
      <c r="AP54" s="222">
        <v>0</v>
      </c>
      <c r="AQ54" s="222">
        <v>0</v>
      </c>
      <c r="AR54" s="224">
        <v>0</v>
      </c>
      <c r="AS54" s="224">
        <v>0</v>
      </c>
      <c r="AT54" s="221">
        <v>0</v>
      </c>
      <c r="AU54" s="221">
        <v>0</v>
      </c>
      <c r="AV54" s="221">
        <v>0</v>
      </c>
      <c r="AW54" s="221">
        <v>0</v>
      </c>
      <c r="AX54" s="221">
        <v>0</v>
      </c>
      <c r="AY54" s="221">
        <v>0</v>
      </c>
      <c r="AZ54" s="221">
        <v>0</v>
      </c>
      <c r="BA54" s="221">
        <v>0</v>
      </c>
      <c r="BB54" s="221">
        <v>0</v>
      </c>
      <c r="BC54" s="221">
        <v>0</v>
      </c>
      <c r="BD54" s="221">
        <v>0</v>
      </c>
      <c r="BE54" s="221">
        <v>0</v>
      </c>
      <c r="BF54" s="221">
        <v>0</v>
      </c>
      <c r="BG54" s="221">
        <v>0</v>
      </c>
      <c r="BH54" s="221">
        <v>0</v>
      </c>
      <c r="BI54" s="221">
        <v>0</v>
      </c>
      <c r="BJ54" s="221">
        <v>0</v>
      </c>
      <c r="BK54" s="221">
        <v>0</v>
      </c>
      <c r="BL54" s="221">
        <v>0</v>
      </c>
      <c r="BM54" s="221">
        <v>0</v>
      </c>
      <c r="BN54" s="221">
        <v>0</v>
      </c>
      <c r="BO54" s="221">
        <v>0</v>
      </c>
      <c r="BP54" s="221">
        <v>0</v>
      </c>
      <c r="BQ54" s="213" t="s">
        <v>102</v>
      </c>
    </row>
    <row r="55" spans="1:69" x14ac:dyDescent="0.3">
      <c r="A55" s="220">
        <v>46215</v>
      </c>
      <c r="B55" s="221">
        <v>1017.764085</v>
      </c>
      <c r="C55" s="222"/>
      <c r="D55" s="221">
        <v>1017.764085</v>
      </c>
      <c r="E55" s="222">
        <v>1</v>
      </c>
      <c r="F55" s="222">
        <v>1.0052655351879789</v>
      </c>
      <c r="G55" s="222">
        <v>1.0026884739999999</v>
      </c>
      <c r="H55" s="222">
        <v>1.0079681702673857</v>
      </c>
      <c r="I55" s="221">
        <v>8.1097172400000002</v>
      </c>
      <c r="J55" s="221">
        <v>0</v>
      </c>
      <c r="K55" s="221">
        <v>8.1097172400000002</v>
      </c>
      <c r="L55" s="221">
        <v>1025.87380224</v>
      </c>
      <c r="M55" s="223"/>
      <c r="N55" s="221">
        <v>0</v>
      </c>
      <c r="O55" s="221">
        <v>0</v>
      </c>
      <c r="P55" s="221">
        <v>0</v>
      </c>
      <c r="Q55" s="221">
        <v>0</v>
      </c>
      <c r="R55" s="221">
        <v>1025.87380224</v>
      </c>
      <c r="S55" s="222">
        <v>8714</v>
      </c>
      <c r="T55" s="221">
        <v>8939464.31271936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0"/>
      <c r="AF55" s="220"/>
      <c r="AG55" s="222">
        <v>0</v>
      </c>
      <c r="AH55" s="224">
        <v>0</v>
      </c>
      <c r="AI55" s="224">
        <v>0</v>
      </c>
      <c r="AJ55" s="224">
        <v>10</v>
      </c>
      <c r="AK55" s="224">
        <v>252</v>
      </c>
      <c r="AL55" s="220">
        <v>46212</v>
      </c>
      <c r="AM55" s="222">
        <v>14.15</v>
      </c>
      <c r="AN55" s="220"/>
      <c r="AO55" s="222"/>
      <c r="AP55" s="222">
        <v>0</v>
      </c>
      <c r="AQ55" s="222">
        <v>0</v>
      </c>
      <c r="AR55" s="224">
        <v>0</v>
      </c>
      <c r="AS55" s="224">
        <v>0</v>
      </c>
      <c r="AT55" s="221">
        <v>0</v>
      </c>
      <c r="AU55" s="221">
        <v>0</v>
      </c>
      <c r="AV55" s="221">
        <v>0</v>
      </c>
      <c r="AW55" s="221">
        <v>0</v>
      </c>
      <c r="AX55" s="221">
        <v>0</v>
      </c>
      <c r="AY55" s="221">
        <v>0</v>
      </c>
      <c r="AZ55" s="221">
        <v>0</v>
      </c>
      <c r="BA55" s="221">
        <v>0</v>
      </c>
      <c r="BB55" s="221">
        <v>0</v>
      </c>
      <c r="BC55" s="221">
        <v>0</v>
      </c>
      <c r="BD55" s="221">
        <v>0</v>
      </c>
      <c r="BE55" s="221">
        <v>0</v>
      </c>
      <c r="BF55" s="221">
        <v>0</v>
      </c>
      <c r="BG55" s="221">
        <v>0</v>
      </c>
      <c r="BH55" s="221">
        <v>0</v>
      </c>
      <c r="BI55" s="221">
        <v>0</v>
      </c>
      <c r="BJ55" s="221">
        <v>0</v>
      </c>
      <c r="BK55" s="221">
        <v>0</v>
      </c>
      <c r="BL55" s="221">
        <v>0</v>
      </c>
      <c r="BM55" s="221">
        <v>0</v>
      </c>
      <c r="BN55" s="221">
        <v>0</v>
      </c>
      <c r="BO55" s="221">
        <v>0</v>
      </c>
      <c r="BP55" s="221">
        <v>0</v>
      </c>
      <c r="BQ55" s="213" t="s">
        <v>102</v>
      </c>
    </row>
    <row r="56" spans="1:69" x14ac:dyDescent="0.3">
      <c r="A56" s="220">
        <v>46216</v>
      </c>
      <c r="B56" s="221">
        <v>1017.764085</v>
      </c>
      <c r="C56" s="222"/>
      <c r="D56" s="221">
        <v>1017.764085</v>
      </c>
      <c r="E56" s="222">
        <v>1.00052531</v>
      </c>
      <c r="F56" s="222">
        <v>1.0057936112262684</v>
      </c>
      <c r="G56" s="222">
        <v>1.0029577190000001</v>
      </c>
      <c r="H56" s="222">
        <v>1.0087684648703756</v>
      </c>
      <c r="I56" s="221">
        <v>8.9242287499999993</v>
      </c>
      <c r="J56" s="221">
        <v>0</v>
      </c>
      <c r="K56" s="221">
        <v>8.9242287499999993</v>
      </c>
      <c r="L56" s="221">
        <v>1026.6883137500001</v>
      </c>
      <c r="M56" s="223"/>
      <c r="N56" s="221">
        <v>0</v>
      </c>
      <c r="O56" s="221">
        <v>0</v>
      </c>
      <c r="P56" s="221">
        <v>0</v>
      </c>
      <c r="Q56" s="221">
        <v>0</v>
      </c>
      <c r="R56" s="221">
        <v>1026.6883137499999</v>
      </c>
      <c r="S56" s="222">
        <v>8714</v>
      </c>
      <c r="T56" s="221">
        <v>8946561.9660174996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0"/>
      <c r="AF56" s="220"/>
      <c r="AG56" s="222">
        <v>0</v>
      </c>
      <c r="AH56" s="224">
        <v>0</v>
      </c>
      <c r="AI56" s="224">
        <v>0</v>
      </c>
      <c r="AJ56" s="224">
        <v>11</v>
      </c>
      <c r="AK56" s="224">
        <v>252</v>
      </c>
      <c r="AL56" s="220">
        <v>46212</v>
      </c>
      <c r="AM56" s="222">
        <v>14.15</v>
      </c>
      <c r="AN56" s="220"/>
      <c r="AO56" s="222"/>
      <c r="AP56" s="222">
        <v>0</v>
      </c>
      <c r="AQ56" s="222">
        <v>0</v>
      </c>
      <c r="AR56" s="224">
        <v>0</v>
      </c>
      <c r="AS56" s="224">
        <v>0</v>
      </c>
      <c r="AT56" s="221">
        <v>0</v>
      </c>
      <c r="AU56" s="221">
        <v>0</v>
      </c>
      <c r="AV56" s="221">
        <v>0</v>
      </c>
      <c r="AW56" s="221">
        <v>0</v>
      </c>
      <c r="AX56" s="221">
        <v>0</v>
      </c>
      <c r="AY56" s="221">
        <v>0</v>
      </c>
      <c r="AZ56" s="221">
        <v>0</v>
      </c>
      <c r="BA56" s="221">
        <v>0</v>
      </c>
      <c r="BB56" s="221">
        <v>0</v>
      </c>
      <c r="BC56" s="221">
        <v>0</v>
      </c>
      <c r="BD56" s="221">
        <v>0</v>
      </c>
      <c r="BE56" s="221">
        <v>0</v>
      </c>
      <c r="BF56" s="221">
        <v>0</v>
      </c>
      <c r="BG56" s="221">
        <v>0</v>
      </c>
      <c r="BH56" s="221">
        <v>0</v>
      </c>
      <c r="BI56" s="221">
        <v>0</v>
      </c>
      <c r="BJ56" s="221">
        <v>0</v>
      </c>
      <c r="BK56" s="221">
        <v>0</v>
      </c>
      <c r="BL56" s="221">
        <v>0</v>
      </c>
      <c r="BM56" s="221">
        <v>0</v>
      </c>
      <c r="BN56" s="221">
        <v>0</v>
      </c>
      <c r="BO56" s="221">
        <v>0</v>
      </c>
      <c r="BP56" s="221">
        <v>0</v>
      </c>
      <c r="BQ56" s="213" t="s">
        <v>102</v>
      </c>
    </row>
    <row r="57" spans="1:69" x14ac:dyDescent="0.3">
      <c r="A57" s="220">
        <v>46217</v>
      </c>
      <c r="B57" s="221">
        <v>1017.764085</v>
      </c>
      <c r="C57" s="222"/>
      <c r="D57" s="221">
        <v>1017.764085</v>
      </c>
      <c r="E57" s="222">
        <v>1.00052531</v>
      </c>
      <c r="F57" s="222">
        <v>1.0063219646681818</v>
      </c>
      <c r="G57" s="222">
        <v>1.003227036</v>
      </c>
      <c r="H57" s="222">
        <v>1.0095693971925104</v>
      </c>
      <c r="I57" s="221">
        <v>9.73938858</v>
      </c>
      <c r="J57" s="221">
        <v>0</v>
      </c>
      <c r="K57" s="221">
        <v>9.73938858</v>
      </c>
      <c r="L57" s="221">
        <v>1027.50347358</v>
      </c>
      <c r="M57" s="223"/>
      <c r="N57" s="221">
        <v>0</v>
      </c>
      <c r="O57" s="221">
        <v>0</v>
      </c>
      <c r="P57" s="221">
        <v>0</v>
      </c>
      <c r="Q57" s="221">
        <v>0</v>
      </c>
      <c r="R57" s="221">
        <v>1027.50347358</v>
      </c>
      <c r="S57" s="222">
        <v>8714</v>
      </c>
      <c r="T57" s="221">
        <v>8953665.2687761206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0"/>
      <c r="AF57" s="220"/>
      <c r="AG57" s="222">
        <v>0</v>
      </c>
      <c r="AH57" s="224">
        <v>0</v>
      </c>
      <c r="AI57" s="224">
        <v>0</v>
      </c>
      <c r="AJ57" s="224">
        <v>12</v>
      </c>
      <c r="AK57" s="224">
        <v>252</v>
      </c>
      <c r="AL57" s="220">
        <v>46213</v>
      </c>
      <c r="AM57" s="222">
        <v>14.15</v>
      </c>
      <c r="AN57" s="220"/>
      <c r="AO57" s="222"/>
      <c r="AP57" s="222">
        <v>0</v>
      </c>
      <c r="AQ57" s="222">
        <v>0</v>
      </c>
      <c r="AR57" s="224">
        <v>0</v>
      </c>
      <c r="AS57" s="224">
        <v>0</v>
      </c>
      <c r="AT57" s="221">
        <v>0</v>
      </c>
      <c r="AU57" s="221">
        <v>0</v>
      </c>
      <c r="AV57" s="221">
        <v>0</v>
      </c>
      <c r="AW57" s="221">
        <v>0</v>
      </c>
      <c r="AX57" s="221">
        <v>0</v>
      </c>
      <c r="AY57" s="221">
        <v>0</v>
      </c>
      <c r="AZ57" s="221">
        <v>0</v>
      </c>
      <c r="BA57" s="221">
        <v>0</v>
      </c>
      <c r="BB57" s="221">
        <v>0</v>
      </c>
      <c r="BC57" s="221">
        <v>0</v>
      </c>
      <c r="BD57" s="221">
        <v>0</v>
      </c>
      <c r="BE57" s="221">
        <v>0</v>
      </c>
      <c r="BF57" s="221">
        <v>0</v>
      </c>
      <c r="BG57" s="221">
        <v>0</v>
      </c>
      <c r="BH57" s="221">
        <v>0</v>
      </c>
      <c r="BI57" s="221">
        <v>0</v>
      </c>
      <c r="BJ57" s="221">
        <v>0</v>
      </c>
      <c r="BK57" s="221">
        <v>0</v>
      </c>
      <c r="BL57" s="221">
        <v>0</v>
      </c>
      <c r="BM57" s="221">
        <v>0</v>
      </c>
      <c r="BN57" s="221">
        <v>0</v>
      </c>
      <c r="BO57" s="221">
        <v>0</v>
      </c>
      <c r="BP57" s="221">
        <v>0</v>
      </c>
      <c r="BQ57" s="213" t="s">
        <v>102</v>
      </c>
    </row>
    <row r="58" spans="1:69" x14ac:dyDescent="0.3">
      <c r="A58" s="220">
        <v>46218</v>
      </c>
      <c r="B58" s="221">
        <v>1017.764085</v>
      </c>
      <c r="C58" s="222"/>
      <c r="D58" s="221">
        <v>1017.764085</v>
      </c>
      <c r="E58" s="222">
        <v>1.00052531</v>
      </c>
      <c r="F58" s="222">
        <v>1.0068505956594416</v>
      </c>
      <c r="G58" s="222">
        <v>1.003496425</v>
      </c>
      <c r="H58" s="222">
        <v>1.010370977609105</v>
      </c>
      <c r="I58" s="221">
        <v>10.555208929999999</v>
      </c>
      <c r="J58" s="221">
        <v>0</v>
      </c>
      <c r="K58" s="221">
        <v>10.555208929999999</v>
      </c>
      <c r="L58" s="221">
        <v>1028.31929393</v>
      </c>
      <c r="M58" s="223"/>
      <c r="N58" s="221">
        <v>0</v>
      </c>
      <c r="O58" s="221">
        <v>0</v>
      </c>
      <c r="P58" s="221">
        <v>0</v>
      </c>
      <c r="Q58" s="221">
        <v>0</v>
      </c>
      <c r="R58" s="221">
        <v>1028.31929393</v>
      </c>
      <c r="S58" s="222">
        <v>8714</v>
      </c>
      <c r="T58" s="221">
        <v>8960774.3273060191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0</v>
      </c>
      <c r="AA58" s="221">
        <v>0</v>
      </c>
      <c r="AB58" s="221">
        <v>0</v>
      </c>
      <c r="AC58" s="221">
        <v>0</v>
      </c>
      <c r="AD58" s="221">
        <v>0</v>
      </c>
      <c r="AE58" s="220"/>
      <c r="AF58" s="220"/>
      <c r="AG58" s="222">
        <v>0</v>
      </c>
      <c r="AH58" s="224">
        <v>0</v>
      </c>
      <c r="AI58" s="224">
        <v>0</v>
      </c>
      <c r="AJ58" s="224">
        <v>13</v>
      </c>
      <c r="AK58" s="224">
        <v>252</v>
      </c>
      <c r="AL58" s="220"/>
      <c r="AM58" s="222"/>
      <c r="AN58" s="220"/>
      <c r="AO58" s="222"/>
      <c r="AP58" s="222">
        <v>0</v>
      </c>
      <c r="AQ58" s="222">
        <v>0</v>
      </c>
      <c r="AR58" s="224">
        <v>0</v>
      </c>
      <c r="AS58" s="224">
        <v>0</v>
      </c>
      <c r="AT58" s="221">
        <v>0</v>
      </c>
      <c r="AU58" s="221">
        <v>0</v>
      </c>
      <c r="AV58" s="221">
        <v>0</v>
      </c>
      <c r="AW58" s="221">
        <v>0</v>
      </c>
      <c r="AX58" s="221">
        <v>0</v>
      </c>
      <c r="AY58" s="221">
        <v>0</v>
      </c>
      <c r="AZ58" s="221">
        <v>0</v>
      </c>
      <c r="BA58" s="221">
        <v>0</v>
      </c>
      <c r="BB58" s="221">
        <v>0</v>
      </c>
      <c r="BC58" s="221">
        <v>0</v>
      </c>
      <c r="BD58" s="221">
        <v>0</v>
      </c>
      <c r="BE58" s="221">
        <v>0</v>
      </c>
      <c r="BF58" s="221">
        <v>0</v>
      </c>
      <c r="BG58" s="221">
        <v>0</v>
      </c>
      <c r="BH58" s="221">
        <v>0</v>
      </c>
      <c r="BI58" s="221">
        <v>0</v>
      </c>
      <c r="BJ58" s="221">
        <v>0</v>
      </c>
      <c r="BK58" s="221">
        <v>0</v>
      </c>
      <c r="BL58" s="221">
        <v>0</v>
      </c>
      <c r="BM58" s="221">
        <v>0</v>
      </c>
      <c r="BN58" s="221">
        <v>0</v>
      </c>
      <c r="BO58" s="221">
        <v>0</v>
      </c>
      <c r="BP58" s="221">
        <v>0</v>
      </c>
      <c r="BQ58" s="213" t="s">
        <v>102</v>
      </c>
    </row>
    <row r="59" spans="1:69" x14ac:dyDescent="0.3">
      <c r="A59" s="220">
        <v>46219</v>
      </c>
      <c r="B59" s="221">
        <v>1017.764085</v>
      </c>
      <c r="C59" s="222"/>
      <c r="D59" s="221">
        <v>1017.764085</v>
      </c>
      <c r="E59" s="222">
        <v>1.00052531</v>
      </c>
      <c r="F59" s="222">
        <v>1.0073795043458473</v>
      </c>
      <c r="G59" s="222">
        <v>1.0037658869999999</v>
      </c>
      <c r="H59" s="222">
        <v>1.0111731773631165</v>
      </c>
      <c r="I59" s="221">
        <v>11.37165826</v>
      </c>
      <c r="J59" s="221">
        <v>0</v>
      </c>
      <c r="K59" s="221">
        <v>11.37165826</v>
      </c>
      <c r="L59" s="221">
        <v>1029.13574326</v>
      </c>
      <c r="M59" s="223"/>
      <c r="N59" s="221">
        <v>0</v>
      </c>
      <c r="O59" s="221">
        <v>0</v>
      </c>
      <c r="P59" s="221">
        <v>0</v>
      </c>
      <c r="Q59" s="221">
        <v>0</v>
      </c>
      <c r="R59" s="221">
        <v>1029.13574326</v>
      </c>
      <c r="S59" s="222">
        <v>8714</v>
      </c>
      <c r="T59" s="221">
        <v>8967888.8667676412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0</v>
      </c>
      <c r="AA59" s="221">
        <v>0</v>
      </c>
      <c r="AB59" s="221">
        <v>0</v>
      </c>
      <c r="AC59" s="221">
        <v>0</v>
      </c>
      <c r="AD59" s="221">
        <v>0</v>
      </c>
      <c r="AE59" s="220"/>
      <c r="AF59" s="220"/>
      <c r="AG59" s="222">
        <v>0</v>
      </c>
      <c r="AH59" s="224">
        <v>0</v>
      </c>
      <c r="AI59" s="224">
        <v>0</v>
      </c>
      <c r="AJ59" s="224">
        <v>14</v>
      </c>
      <c r="AK59" s="224">
        <v>252</v>
      </c>
      <c r="AL59" s="220"/>
      <c r="AM59" s="222"/>
      <c r="AN59" s="220"/>
      <c r="AO59" s="222"/>
      <c r="AP59" s="222">
        <v>0</v>
      </c>
      <c r="AQ59" s="222">
        <v>0</v>
      </c>
      <c r="AR59" s="224">
        <v>0</v>
      </c>
      <c r="AS59" s="224">
        <v>0</v>
      </c>
      <c r="AT59" s="221">
        <v>0</v>
      </c>
      <c r="AU59" s="221">
        <v>0</v>
      </c>
      <c r="AV59" s="221">
        <v>0</v>
      </c>
      <c r="AW59" s="221">
        <v>0</v>
      </c>
      <c r="AX59" s="221">
        <v>0</v>
      </c>
      <c r="AY59" s="221">
        <v>0</v>
      </c>
      <c r="AZ59" s="221">
        <v>0</v>
      </c>
      <c r="BA59" s="221">
        <v>0</v>
      </c>
      <c r="BB59" s="221">
        <v>0</v>
      </c>
      <c r="BC59" s="221">
        <v>0</v>
      </c>
      <c r="BD59" s="221">
        <v>0</v>
      </c>
      <c r="BE59" s="221">
        <v>0</v>
      </c>
      <c r="BF59" s="221">
        <v>0</v>
      </c>
      <c r="BG59" s="221">
        <v>0</v>
      </c>
      <c r="BH59" s="221">
        <v>0</v>
      </c>
      <c r="BI59" s="221">
        <v>0</v>
      </c>
      <c r="BJ59" s="221">
        <v>0</v>
      </c>
      <c r="BK59" s="221">
        <v>0</v>
      </c>
      <c r="BL59" s="221">
        <v>0</v>
      </c>
      <c r="BM59" s="221">
        <v>0</v>
      </c>
      <c r="BN59" s="221">
        <v>0</v>
      </c>
      <c r="BO59" s="221">
        <v>0</v>
      </c>
      <c r="BP59" s="221">
        <v>0</v>
      </c>
      <c r="BQ59" s="213" t="s">
        <v>102</v>
      </c>
    </row>
    <row r="60" spans="1:69" x14ac:dyDescent="0.3">
      <c r="A60" s="220">
        <v>46220</v>
      </c>
      <c r="B60" s="221">
        <v>1017.764085</v>
      </c>
      <c r="C60" s="222"/>
      <c r="D60" s="221">
        <v>1017.764085</v>
      </c>
      <c r="E60" s="222">
        <v>1.00052531</v>
      </c>
      <c r="F60" s="222">
        <v>1.0079086908732753</v>
      </c>
      <c r="G60" s="222">
        <v>1.004035421</v>
      </c>
      <c r="H60" s="222">
        <v>1.0119760258937085</v>
      </c>
      <c r="I60" s="221">
        <v>12.18876914</v>
      </c>
      <c r="J60" s="221">
        <v>0</v>
      </c>
      <c r="K60" s="221">
        <v>12.18876914</v>
      </c>
      <c r="L60" s="221">
        <v>1029.95285414</v>
      </c>
      <c r="M60" s="223"/>
      <c r="N60" s="221">
        <v>0</v>
      </c>
      <c r="O60" s="221">
        <v>0</v>
      </c>
      <c r="P60" s="221">
        <v>0</v>
      </c>
      <c r="Q60" s="221">
        <v>0</v>
      </c>
      <c r="R60" s="221">
        <v>1029.95285414</v>
      </c>
      <c r="S60" s="222">
        <v>8714</v>
      </c>
      <c r="T60" s="221">
        <v>8975009.1709759608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0</v>
      </c>
      <c r="AA60" s="221">
        <v>0</v>
      </c>
      <c r="AB60" s="221">
        <v>0</v>
      </c>
      <c r="AC60" s="221">
        <v>0</v>
      </c>
      <c r="AD60" s="221">
        <v>0</v>
      </c>
      <c r="AE60" s="220"/>
      <c r="AF60" s="220"/>
      <c r="AG60" s="222">
        <v>0</v>
      </c>
      <c r="AH60" s="224">
        <v>0</v>
      </c>
      <c r="AI60" s="224">
        <v>0</v>
      </c>
      <c r="AJ60" s="224">
        <v>15</v>
      </c>
      <c r="AK60" s="224">
        <v>252</v>
      </c>
      <c r="AL60" s="220"/>
      <c r="AM60" s="222"/>
      <c r="AN60" s="220"/>
      <c r="AO60" s="222"/>
      <c r="AP60" s="222">
        <v>0</v>
      </c>
      <c r="AQ60" s="222">
        <v>0</v>
      </c>
      <c r="AR60" s="224">
        <v>0</v>
      </c>
      <c r="AS60" s="224">
        <v>0</v>
      </c>
      <c r="AT60" s="221">
        <v>0</v>
      </c>
      <c r="AU60" s="221">
        <v>0</v>
      </c>
      <c r="AV60" s="221">
        <v>0</v>
      </c>
      <c r="AW60" s="221">
        <v>0</v>
      </c>
      <c r="AX60" s="221">
        <v>0</v>
      </c>
      <c r="AY60" s="221">
        <v>0</v>
      </c>
      <c r="AZ60" s="221">
        <v>0</v>
      </c>
      <c r="BA60" s="221">
        <v>0</v>
      </c>
      <c r="BB60" s="221">
        <v>0</v>
      </c>
      <c r="BC60" s="221">
        <v>0</v>
      </c>
      <c r="BD60" s="221">
        <v>0</v>
      </c>
      <c r="BE60" s="221">
        <v>0</v>
      </c>
      <c r="BF60" s="221">
        <v>0</v>
      </c>
      <c r="BG60" s="221">
        <v>0</v>
      </c>
      <c r="BH60" s="221">
        <v>0</v>
      </c>
      <c r="BI60" s="221">
        <v>0</v>
      </c>
      <c r="BJ60" s="221">
        <v>0</v>
      </c>
      <c r="BK60" s="221">
        <v>0</v>
      </c>
      <c r="BL60" s="221">
        <v>0</v>
      </c>
      <c r="BM60" s="221">
        <v>0</v>
      </c>
      <c r="BN60" s="221">
        <v>0</v>
      </c>
      <c r="BO60" s="221">
        <v>0</v>
      </c>
      <c r="BP60" s="221">
        <v>0</v>
      </c>
      <c r="BQ60" s="213" t="s">
        <v>102</v>
      </c>
    </row>
    <row r="61" spans="1:69" x14ac:dyDescent="0.3">
      <c r="A61" s="220">
        <v>46221</v>
      </c>
      <c r="B61" s="221">
        <v>1017.764085</v>
      </c>
      <c r="C61" s="222"/>
      <c r="D61" s="221">
        <v>1017.764085</v>
      </c>
      <c r="E61" s="222">
        <v>1</v>
      </c>
      <c r="F61" s="222">
        <v>1.0079086908732753</v>
      </c>
      <c r="G61" s="222">
        <v>1.004035421</v>
      </c>
      <c r="H61" s="222">
        <v>1.0119760258937085</v>
      </c>
      <c r="I61" s="221">
        <v>12.18876914</v>
      </c>
      <c r="J61" s="221">
        <v>0</v>
      </c>
      <c r="K61" s="221">
        <v>12.18876914</v>
      </c>
      <c r="L61" s="221">
        <v>1029.95285414</v>
      </c>
      <c r="M61" s="223"/>
      <c r="N61" s="221">
        <v>0</v>
      </c>
      <c r="O61" s="221">
        <v>0</v>
      </c>
      <c r="P61" s="221">
        <v>0</v>
      </c>
      <c r="Q61" s="221">
        <v>0</v>
      </c>
      <c r="R61" s="221">
        <v>1029.95285414</v>
      </c>
      <c r="S61" s="222">
        <v>8714</v>
      </c>
      <c r="T61" s="221">
        <v>8975009.1709759608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0"/>
      <c r="AF61" s="220"/>
      <c r="AG61" s="222">
        <v>0</v>
      </c>
      <c r="AH61" s="224">
        <v>0</v>
      </c>
      <c r="AI61" s="224">
        <v>0</v>
      </c>
      <c r="AJ61" s="224">
        <v>15</v>
      </c>
      <c r="AK61" s="224">
        <v>252</v>
      </c>
      <c r="AL61" s="220"/>
      <c r="AM61" s="222"/>
      <c r="AN61" s="220"/>
      <c r="AO61" s="222"/>
      <c r="AP61" s="222">
        <v>0</v>
      </c>
      <c r="AQ61" s="222">
        <v>0</v>
      </c>
      <c r="AR61" s="224">
        <v>0</v>
      </c>
      <c r="AS61" s="224">
        <v>0</v>
      </c>
      <c r="AT61" s="221">
        <v>0</v>
      </c>
      <c r="AU61" s="221">
        <v>0</v>
      </c>
      <c r="AV61" s="221">
        <v>0</v>
      </c>
      <c r="AW61" s="221">
        <v>0</v>
      </c>
      <c r="AX61" s="221">
        <v>0</v>
      </c>
      <c r="AY61" s="221">
        <v>0</v>
      </c>
      <c r="AZ61" s="221">
        <v>0</v>
      </c>
      <c r="BA61" s="221">
        <v>0</v>
      </c>
      <c r="BB61" s="221">
        <v>0</v>
      </c>
      <c r="BC61" s="221">
        <v>0</v>
      </c>
      <c r="BD61" s="221">
        <v>0</v>
      </c>
      <c r="BE61" s="221">
        <v>0</v>
      </c>
      <c r="BF61" s="221">
        <v>0</v>
      </c>
      <c r="BG61" s="221">
        <v>0</v>
      </c>
      <c r="BH61" s="221">
        <v>0</v>
      </c>
      <c r="BI61" s="221">
        <v>0</v>
      </c>
      <c r="BJ61" s="221">
        <v>0</v>
      </c>
      <c r="BK61" s="221">
        <v>0</v>
      </c>
      <c r="BL61" s="221">
        <v>0</v>
      </c>
      <c r="BM61" s="221">
        <v>0</v>
      </c>
      <c r="BN61" s="221">
        <v>0</v>
      </c>
      <c r="BO61" s="221">
        <v>0</v>
      </c>
      <c r="BP61" s="221">
        <v>0</v>
      </c>
      <c r="BQ61" s="213" t="s">
        <v>102</v>
      </c>
    </row>
    <row r="62" spans="1:69" x14ac:dyDescent="0.3">
      <c r="A62" s="220">
        <v>46222</v>
      </c>
      <c r="B62" s="221">
        <v>1017.764085</v>
      </c>
      <c r="C62" s="222"/>
      <c r="D62" s="221">
        <v>1017.764085</v>
      </c>
      <c r="E62" s="222">
        <v>1</v>
      </c>
      <c r="F62" s="222">
        <v>1.0079086908732753</v>
      </c>
      <c r="G62" s="222">
        <v>1.004035421</v>
      </c>
      <c r="H62" s="222">
        <v>1.0119760258937085</v>
      </c>
      <c r="I62" s="221">
        <v>12.18876914</v>
      </c>
      <c r="J62" s="221">
        <v>0</v>
      </c>
      <c r="K62" s="221">
        <v>12.18876914</v>
      </c>
      <c r="L62" s="221">
        <v>1029.95285414</v>
      </c>
      <c r="M62" s="223"/>
      <c r="N62" s="221">
        <v>0</v>
      </c>
      <c r="O62" s="221">
        <v>0</v>
      </c>
      <c r="P62" s="221">
        <v>0</v>
      </c>
      <c r="Q62" s="221">
        <v>0</v>
      </c>
      <c r="R62" s="221">
        <v>1029.95285414</v>
      </c>
      <c r="S62" s="222">
        <v>8714</v>
      </c>
      <c r="T62" s="221">
        <v>8975009.1709759608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0"/>
      <c r="AF62" s="220"/>
      <c r="AG62" s="222">
        <v>0</v>
      </c>
      <c r="AH62" s="224">
        <v>0</v>
      </c>
      <c r="AI62" s="224">
        <v>0</v>
      </c>
      <c r="AJ62" s="224">
        <v>15</v>
      </c>
      <c r="AK62" s="224">
        <v>252</v>
      </c>
      <c r="AL62" s="220"/>
      <c r="AM62" s="222"/>
      <c r="AN62" s="220"/>
      <c r="AO62" s="222"/>
      <c r="AP62" s="222">
        <v>0</v>
      </c>
      <c r="AQ62" s="222">
        <v>0</v>
      </c>
      <c r="AR62" s="224">
        <v>0</v>
      </c>
      <c r="AS62" s="224">
        <v>0</v>
      </c>
      <c r="AT62" s="221">
        <v>0</v>
      </c>
      <c r="AU62" s="221">
        <v>0</v>
      </c>
      <c r="AV62" s="221">
        <v>0</v>
      </c>
      <c r="AW62" s="221">
        <v>0</v>
      </c>
      <c r="AX62" s="221">
        <v>0</v>
      </c>
      <c r="AY62" s="221">
        <v>0</v>
      </c>
      <c r="AZ62" s="221">
        <v>0</v>
      </c>
      <c r="BA62" s="221">
        <v>0</v>
      </c>
      <c r="BB62" s="221">
        <v>0</v>
      </c>
      <c r="BC62" s="221">
        <v>0</v>
      </c>
      <c r="BD62" s="221">
        <v>0</v>
      </c>
      <c r="BE62" s="221">
        <v>0</v>
      </c>
      <c r="BF62" s="221">
        <v>0</v>
      </c>
      <c r="BG62" s="221">
        <v>0</v>
      </c>
      <c r="BH62" s="221">
        <v>0</v>
      </c>
      <c r="BI62" s="221">
        <v>0</v>
      </c>
      <c r="BJ62" s="221">
        <v>0</v>
      </c>
      <c r="BK62" s="221">
        <v>0</v>
      </c>
      <c r="BL62" s="221">
        <v>0</v>
      </c>
      <c r="BM62" s="221">
        <v>0</v>
      </c>
      <c r="BN62" s="221">
        <v>0</v>
      </c>
      <c r="BO62" s="221">
        <v>0</v>
      </c>
      <c r="BP62" s="221">
        <v>0</v>
      </c>
      <c r="BQ62" s="213" t="s">
        <v>102</v>
      </c>
    </row>
    <row r="63" spans="1:69" x14ac:dyDescent="0.3">
      <c r="A63" s="220">
        <v>46223</v>
      </c>
      <c r="B63" s="221">
        <v>1017.764085</v>
      </c>
      <c r="C63" s="222"/>
      <c r="D63" s="221">
        <v>1017.764085</v>
      </c>
      <c r="E63" s="222">
        <v>1.00052531</v>
      </c>
      <c r="F63" s="222">
        <v>1.008438155387678</v>
      </c>
      <c r="G63" s="222">
        <v>1.004305027</v>
      </c>
      <c r="H63" s="222">
        <v>1.0127795135066304</v>
      </c>
      <c r="I63" s="221">
        <v>13.00653037</v>
      </c>
      <c r="J63" s="221">
        <v>0</v>
      </c>
      <c r="K63" s="221">
        <v>13.00653037</v>
      </c>
      <c r="L63" s="221">
        <v>1030.7706153700001</v>
      </c>
      <c r="M63" s="223"/>
      <c r="N63" s="221">
        <v>0</v>
      </c>
      <c r="O63" s="221">
        <v>0</v>
      </c>
      <c r="P63" s="221">
        <v>0</v>
      </c>
      <c r="Q63" s="221">
        <v>0</v>
      </c>
      <c r="R63" s="221">
        <v>1030.7706153700001</v>
      </c>
      <c r="S63" s="222">
        <v>8714</v>
      </c>
      <c r="T63" s="221">
        <v>8982135.14233418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0"/>
      <c r="AF63" s="220"/>
      <c r="AG63" s="222">
        <v>0</v>
      </c>
      <c r="AH63" s="224">
        <v>0</v>
      </c>
      <c r="AI63" s="224">
        <v>0</v>
      </c>
      <c r="AJ63" s="224">
        <v>16</v>
      </c>
      <c r="AK63" s="224">
        <v>252</v>
      </c>
      <c r="AL63" s="220"/>
      <c r="AM63" s="222"/>
      <c r="AN63" s="220"/>
      <c r="AO63" s="222"/>
      <c r="AP63" s="222">
        <v>0</v>
      </c>
      <c r="AQ63" s="222">
        <v>0</v>
      </c>
      <c r="AR63" s="224">
        <v>0</v>
      </c>
      <c r="AS63" s="224">
        <v>0</v>
      </c>
      <c r="AT63" s="221">
        <v>0</v>
      </c>
      <c r="AU63" s="221">
        <v>0</v>
      </c>
      <c r="AV63" s="221">
        <v>0</v>
      </c>
      <c r="AW63" s="221">
        <v>0</v>
      </c>
      <c r="AX63" s="221">
        <v>0</v>
      </c>
      <c r="AY63" s="221">
        <v>0</v>
      </c>
      <c r="AZ63" s="221">
        <v>0</v>
      </c>
      <c r="BA63" s="221">
        <v>0</v>
      </c>
      <c r="BB63" s="221">
        <v>0</v>
      </c>
      <c r="BC63" s="221">
        <v>0</v>
      </c>
      <c r="BD63" s="221">
        <v>0</v>
      </c>
      <c r="BE63" s="221">
        <v>0</v>
      </c>
      <c r="BF63" s="221">
        <v>0</v>
      </c>
      <c r="BG63" s="221">
        <v>0</v>
      </c>
      <c r="BH63" s="221">
        <v>0</v>
      </c>
      <c r="BI63" s="221">
        <v>0</v>
      </c>
      <c r="BJ63" s="221">
        <v>0</v>
      </c>
      <c r="BK63" s="221">
        <v>0</v>
      </c>
      <c r="BL63" s="221">
        <v>0</v>
      </c>
      <c r="BM63" s="221">
        <v>0</v>
      </c>
      <c r="BN63" s="221">
        <v>0</v>
      </c>
      <c r="BO63" s="221">
        <v>0</v>
      </c>
      <c r="BP63" s="221">
        <v>0</v>
      </c>
      <c r="BQ63" s="213" t="s">
        <v>102</v>
      </c>
    </row>
    <row r="64" spans="1:69" x14ac:dyDescent="0.3">
      <c r="A64" s="220">
        <v>46224</v>
      </c>
      <c r="B64" s="221">
        <v>1017.764085</v>
      </c>
      <c r="C64" s="222"/>
      <c r="D64" s="221">
        <v>1017.764085</v>
      </c>
      <c r="E64" s="222">
        <v>1.00052531</v>
      </c>
      <c r="F64" s="222">
        <v>1.0089678980350847</v>
      </c>
      <c r="G64" s="222">
        <v>1.0045747060000001</v>
      </c>
      <c r="H64" s="222">
        <v>1.0135836315059374</v>
      </c>
      <c r="I64" s="221">
        <v>13.82493279</v>
      </c>
      <c r="J64" s="221">
        <v>0</v>
      </c>
      <c r="K64" s="221">
        <v>13.82493279</v>
      </c>
      <c r="L64" s="221">
        <v>1031.5890177900001</v>
      </c>
      <c r="M64" s="223"/>
      <c r="N64" s="221">
        <v>0</v>
      </c>
      <c r="O64" s="221">
        <v>0</v>
      </c>
      <c r="P64" s="221">
        <v>0</v>
      </c>
      <c r="Q64" s="221">
        <v>0</v>
      </c>
      <c r="R64" s="221">
        <v>1031.5890177900001</v>
      </c>
      <c r="S64" s="222">
        <v>8714</v>
      </c>
      <c r="T64" s="221">
        <v>8989266.7010220606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0"/>
      <c r="AF64" s="220"/>
      <c r="AG64" s="222">
        <v>0</v>
      </c>
      <c r="AH64" s="224">
        <v>0</v>
      </c>
      <c r="AI64" s="224">
        <v>0</v>
      </c>
      <c r="AJ64" s="224">
        <v>17</v>
      </c>
      <c r="AK64" s="224">
        <v>252</v>
      </c>
      <c r="AL64" s="220"/>
      <c r="AM64" s="222"/>
      <c r="AN64" s="220"/>
      <c r="AO64" s="222"/>
      <c r="AP64" s="222">
        <v>0</v>
      </c>
      <c r="AQ64" s="222">
        <v>0</v>
      </c>
      <c r="AR64" s="224">
        <v>0</v>
      </c>
      <c r="AS64" s="224">
        <v>0</v>
      </c>
      <c r="AT64" s="221">
        <v>0</v>
      </c>
      <c r="AU64" s="221">
        <v>0</v>
      </c>
      <c r="AV64" s="221">
        <v>0</v>
      </c>
      <c r="AW64" s="221">
        <v>0</v>
      </c>
      <c r="AX64" s="221">
        <v>0</v>
      </c>
      <c r="AY64" s="221">
        <v>0</v>
      </c>
      <c r="AZ64" s="221">
        <v>0</v>
      </c>
      <c r="BA64" s="221">
        <v>0</v>
      </c>
      <c r="BB64" s="221">
        <v>0</v>
      </c>
      <c r="BC64" s="221">
        <v>0</v>
      </c>
      <c r="BD64" s="221">
        <v>0</v>
      </c>
      <c r="BE64" s="221">
        <v>0</v>
      </c>
      <c r="BF64" s="221">
        <v>0</v>
      </c>
      <c r="BG64" s="221">
        <v>0</v>
      </c>
      <c r="BH64" s="221">
        <v>0</v>
      </c>
      <c r="BI64" s="221">
        <v>0</v>
      </c>
      <c r="BJ64" s="221">
        <v>0</v>
      </c>
      <c r="BK64" s="221">
        <v>0</v>
      </c>
      <c r="BL64" s="221">
        <v>0</v>
      </c>
      <c r="BM64" s="221">
        <v>0</v>
      </c>
      <c r="BN64" s="221">
        <v>0</v>
      </c>
      <c r="BO64" s="221">
        <v>0</v>
      </c>
      <c r="BP64" s="221">
        <v>0</v>
      </c>
      <c r="BQ64" s="213" t="s">
        <v>102</v>
      </c>
    </row>
    <row r="65" spans="1:69" x14ac:dyDescent="0.3">
      <c r="A65" s="220">
        <v>46225</v>
      </c>
      <c r="B65" s="221">
        <v>1017.764085</v>
      </c>
      <c r="C65" s="222"/>
      <c r="D65" s="221">
        <v>1017.764085</v>
      </c>
      <c r="E65" s="222">
        <v>1.00052531</v>
      </c>
      <c r="F65" s="222">
        <v>1.0094979189616016</v>
      </c>
      <c r="G65" s="222">
        <v>1.0048444569999999</v>
      </c>
      <c r="H65" s="222">
        <v>1.0143883892650294</v>
      </c>
      <c r="I65" s="221">
        <v>14.643985560000001</v>
      </c>
      <c r="J65" s="221">
        <v>0</v>
      </c>
      <c r="K65" s="221">
        <v>14.643985560000001</v>
      </c>
      <c r="L65" s="221">
        <v>1032.4080705599999</v>
      </c>
      <c r="M65" s="223"/>
      <c r="N65" s="221">
        <v>0</v>
      </c>
      <c r="O65" s="221">
        <v>0</v>
      </c>
      <c r="P65" s="221">
        <v>0</v>
      </c>
      <c r="Q65" s="221">
        <v>0</v>
      </c>
      <c r="R65" s="221">
        <v>1032.4080705599999</v>
      </c>
      <c r="S65" s="222">
        <v>8714</v>
      </c>
      <c r="T65" s="221">
        <v>8996403.9268598389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0"/>
      <c r="AF65" s="220"/>
      <c r="AG65" s="222">
        <v>0</v>
      </c>
      <c r="AH65" s="224">
        <v>0</v>
      </c>
      <c r="AI65" s="224">
        <v>0</v>
      </c>
      <c r="AJ65" s="224">
        <v>18</v>
      </c>
      <c r="AK65" s="224">
        <v>252</v>
      </c>
      <c r="AL65" s="220"/>
      <c r="AM65" s="222"/>
      <c r="AN65" s="220"/>
      <c r="AO65" s="222"/>
      <c r="AP65" s="222">
        <v>0</v>
      </c>
      <c r="AQ65" s="222">
        <v>0</v>
      </c>
      <c r="AR65" s="224">
        <v>0</v>
      </c>
      <c r="AS65" s="224">
        <v>0</v>
      </c>
      <c r="AT65" s="221">
        <v>0</v>
      </c>
      <c r="AU65" s="221">
        <v>0</v>
      </c>
      <c r="AV65" s="221">
        <v>0</v>
      </c>
      <c r="AW65" s="221">
        <v>0</v>
      </c>
      <c r="AX65" s="221">
        <v>0</v>
      </c>
      <c r="AY65" s="221">
        <v>0</v>
      </c>
      <c r="AZ65" s="221">
        <v>0</v>
      </c>
      <c r="BA65" s="221">
        <v>0</v>
      </c>
      <c r="BB65" s="221">
        <v>0</v>
      </c>
      <c r="BC65" s="221">
        <v>0</v>
      </c>
      <c r="BD65" s="221">
        <v>0</v>
      </c>
      <c r="BE65" s="221">
        <v>0</v>
      </c>
      <c r="BF65" s="221">
        <v>0</v>
      </c>
      <c r="BG65" s="221">
        <v>0</v>
      </c>
      <c r="BH65" s="221">
        <v>0</v>
      </c>
      <c r="BI65" s="221">
        <v>0</v>
      </c>
      <c r="BJ65" s="221">
        <v>0</v>
      </c>
      <c r="BK65" s="221">
        <v>0</v>
      </c>
      <c r="BL65" s="221">
        <v>0</v>
      </c>
      <c r="BM65" s="221">
        <v>0</v>
      </c>
      <c r="BN65" s="221">
        <v>0</v>
      </c>
      <c r="BO65" s="221">
        <v>0</v>
      </c>
      <c r="BP65" s="221">
        <v>0</v>
      </c>
      <c r="BQ65" s="213" t="s">
        <v>102</v>
      </c>
    </row>
    <row r="66" spans="1:69" x14ac:dyDescent="0.3">
      <c r="A66" s="220">
        <v>46226</v>
      </c>
      <c r="B66" s="221">
        <v>1017.764085</v>
      </c>
      <c r="C66" s="222"/>
      <c r="D66" s="221">
        <v>1017.764085</v>
      </c>
      <c r="E66" s="222">
        <v>1.00052531</v>
      </c>
      <c r="F66" s="222">
        <v>1.0100282183134113</v>
      </c>
      <c r="G66" s="222">
        <v>1.005114281</v>
      </c>
      <c r="H66" s="222">
        <v>1.0151937881350097</v>
      </c>
      <c r="I66" s="221">
        <v>15.46369174</v>
      </c>
      <c r="J66" s="221">
        <v>0</v>
      </c>
      <c r="K66" s="221">
        <v>15.46369174</v>
      </c>
      <c r="L66" s="221">
        <v>1033.2277767400001</v>
      </c>
      <c r="M66" s="223"/>
      <c r="N66" s="221">
        <v>0</v>
      </c>
      <c r="O66" s="221">
        <v>0</v>
      </c>
      <c r="P66" s="221">
        <v>0</v>
      </c>
      <c r="Q66" s="221">
        <v>0</v>
      </c>
      <c r="R66" s="221">
        <v>1033.2277767400001</v>
      </c>
      <c r="S66" s="222">
        <v>8714</v>
      </c>
      <c r="T66" s="221">
        <v>9003546.8465123605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0</v>
      </c>
      <c r="AB66" s="221">
        <v>0</v>
      </c>
      <c r="AC66" s="221">
        <v>0</v>
      </c>
      <c r="AD66" s="221">
        <v>0</v>
      </c>
      <c r="AE66" s="220"/>
      <c r="AF66" s="220"/>
      <c r="AG66" s="222">
        <v>0</v>
      </c>
      <c r="AH66" s="224">
        <v>0</v>
      </c>
      <c r="AI66" s="224">
        <v>0</v>
      </c>
      <c r="AJ66" s="224">
        <v>19</v>
      </c>
      <c r="AK66" s="224">
        <v>252</v>
      </c>
      <c r="AL66" s="220"/>
      <c r="AM66" s="222"/>
      <c r="AN66" s="220"/>
      <c r="AO66" s="222"/>
      <c r="AP66" s="222">
        <v>0</v>
      </c>
      <c r="AQ66" s="222">
        <v>0</v>
      </c>
      <c r="AR66" s="224">
        <v>0</v>
      </c>
      <c r="AS66" s="224">
        <v>0</v>
      </c>
      <c r="AT66" s="221">
        <v>0</v>
      </c>
      <c r="AU66" s="221">
        <v>0</v>
      </c>
      <c r="AV66" s="221">
        <v>0</v>
      </c>
      <c r="AW66" s="221">
        <v>0</v>
      </c>
      <c r="AX66" s="221">
        <v>0</v>
      </c>
      <c r="AY66" s="221">
        <v>0</v>
      </c>
      <c r="AZ66" s="221">
        <v>0</v>
      </c>
      <c r="BA66" s="221">
        <v>0</v>
      </c>
      <c r="BB66" s="221">
        <v>0</v>
      </c>
      <c r="BC66" s="221">
        <v>0</v>
      </c>
      <c r="BD66" s="221">
        <v>0</v>
      </c>
      <c r="BE66" s="221">
        <v>0</v>
      </c>
      <c r="BF66" s="221">
        <v>0</v>
      </c>
      <c r="BG66" s="221">
        <v>0</v>
      </c>
      <c r="BH66" s="221">
        <v>0</v>
      </c>
      <c r="BI66" s="221">
        <v>0</v>
      </c>
      <c r="BJ66" s="221">
        <v>0</v>
      </c>
      <c r="BK66" s="221">
        <v>0</v>
      </c>
      <c r="BL66" s="221">
        <v>0</v>
      </c>
      <c r="BM66" s="221">
        <v>0</v>
      </c>
      <c r="BN66" s="221">
        <v>0</v>
      </c>
      <c r="BO66" s="221">
        <v>0</v>
      </c>
      <c r="BP66" s="221">
        <v>0</v>
      </c>
      <c r="BQ66" s="213" t="s">
        <v>102</v>
      </c>
    </row>
    <row r="67" spans="1:69" x14ac:dyDescent="0.3">
      <c r="A67" s="220">
        <v>46227</v>
      </c>
      <c r="B67" s="221">
        <v>1017.764085</v>
      </c>
      <c r="C67" s="222"/>
      <c r="D67" s="221">
        <v>1017.764085</v>
      </c>
      <c r="E67" s="222">
        <v>1.00052531</v>
      </c>
      <c r="F67" s="222">
        <v>1.0105587962367735</v>
      </c>
      <c r="G67" s="222">
        <v>1.005384177</v>
      </c>
      <c r="H67" s="222">
        <v>1.0159998274481077</v>
      </c>
      <c r="I67" s="221">
        <v>16.284049280000001</v>
      </c>
      <c r="J67" s="221">
        <v>0</v>
      </c>
      <c r="K67" s="221">
        <v>16.284049280000001</v>
      </c>
      <c r="L67" s="221">
        <v>1034.0481342800001</v>
      </c>
      <c r="M67" s="223"/>
      <c r="N67" s="221">
        <v>0</v>
      </c>
      <c r="O67" s="221">
        <v>0</v>
      </c>
      <c r="P67" s="221">
        <v>0</v>
      </c>
      <c r="Q67" s="221">
        <v>0</v>
      </c>
      <c r="R67" s="221">
        <v>1034.0481342800001</v>
      </c>
      <c r="S67" s="222">
        <v>8714</v>
      </c>
      <c r="T67" s="221">
        <v>9010695.4421159215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0</v>
      </c>
      <c r="AB67" s="221">
        <v>0</v>
      </c>
      <c r="AC67" s="221">
        <v>0</v>
      </c>
      <c r="AD67" s="221">
        <v>0</v>
      </c>
      <c r="AE67" s="220"/>
      <c r="AF67" s="220"/>
      <c r="AG67" s="222">
        <v>0</v>
      </c>
      <c r="AH67" s="224">
        <v>0</v>
      </c>
      <c r="AI67" s="224">
        <v>0</v>
      </c>
      <c r="AJ67" s="224">
        <v>20</v>
      </c>
      <c r="AK67" s="224">
        <v>252</v>
      </c>
      <c r="AL67" s="220"/>
      <c r="AM67" s="222"/>
      <c r="AN67" s="220"/>
      <c r="AO67" s="222"/>
      <c r="AP67" s="222">
        <v>0</v>
      </c>
      <c r="AQ67" s="222">
        <v>0</v>
      </c>
      <c r="AR67" s="224">
        <v>0</v>
      </c>
      <c r="AS67" s="224">
        <v>0</v>
      </c>
      <c r="AT67" s="221">
        <v>0</v>
      </c>
      <c r="AU67" s="221">
        <v>0</v>
      </c>
      <c r="AV67" s="221">
        <v>0</v>
      </c>
      <c r="AW67" s="221">
        <v>0</v>
      </c>
      <c r="AX67" s="221">
        <v>0</v>
      </c>
      <c r="AY67" s="221">
        <v>0</v>
      </c>
      <c r="AZ67" s="221">
        <v>0</v>
      </c>
      <c r="BA67" s="221">
        <v>0</v>
      </c>
      <c r="BB67" s="221">
        <v>0</v>
      </c>
      <c r="BC67" s="221">
        <v>0</v>
      </c>
      <c r="BD67" s="221">
        <v>0</v>
      </c>
      <c r="BE67" s="221">
        <v>0</v>
      </c>
      <c r="BF67" s="221">
        <v>0</v>
      </c>
      <c r="BG67" s="221">
        <v>0</v>
      </c>
      <c r="BH67" s="221">
        <v>0</v>
      </c>
      <c r="BI67" s="221">
        <v>0</v>
      </c>
      <c r="BJ67" s="221">
        <v>0</v>
      </c>
      <c r="BK67" s="221">
        <v>0</v>
      </c>
      <c r="BL67" s="221">
        <v>0</v>
      </c>
      <c r="BM67" s="221">
        <v>0</v>
      </c>
      <c r="BN67" s="221">
        <v>0</v>
      </c>
      <c r="BO67" s="221">
        <v>0</v>
      </c>
      <c r="BP67" s="221">
        <v>0</v>
      </c>
      <c r="BQ67" s="213" t="s">
        <v>102</v>
      </c>
    </row>
    <row r="68" spans="1:69" x14ac:dyDescent="0.3">
      <c r="A68" s="220">
        <v>46228</v>
      </c>
      <c r="B68" s="221">
        <v>1017.764085</v>
      </c>
      <c r="C68" s="222"/>
      <c r="D68" s="221">
        <v>1017.764085</v>
      </c>
      <c r="E68" s="222">
        <v>1</v>
      </c>
      <c r="F68" s="222">
        <v>1.0105587962367735</v>
      </c>
      <c r="G68" s="222">
        <v>1.005384177</v>
      </c>
      <c r="H68" s="222">
        <v>1.0159998274481077</v>
      </c>
      <c r="I68" s="221">
        <v>16.284049280000001</v>
      </c>
      <c r="J68" s="221">
        <v>0</v>
      </c>
      <c r="K68" s="221">
        <v>16.284049280000001</v>
      </c>
      <c r="L68" s="221">
        <v>1034.0481342800001</v>
      </c>
      <c r="M68" s="223"/>
      <c r="N68" s="221">
        <v>0</v>
      </c>
      <c r="O68" s="221">
        <v>0</v>
      </c>
      <c r="P68" s="221">
        <v>0</v>
      </c>
      <c r="Q68" s="221">
        <v>0</v>
      </c>
      <c r="R68" s="221">
        <v>1034.0481342800001</v>
      </c>
      <c r="S68" s="222">
        <v>8714</v>
      </c>
      <c r="T68" s="221">
        <v>9010695.4421159215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0</v>
      </c>
      <c r="AB68" s="221">
        <v>0</v>
      </c>
      <c r="AC68" s="221">
        <v>0</v>
      </c>
      <c r="AD68" s="221">
        <v>0</v>
      </c>
      <c r="AE68" s="220"/>
      <c r="AF68" s="220"/>
      <c r="AG68" s="222">
        <v>0</v>
      </c>
      <c r="AH68" s="224">
        <v>0</v>
      </c>
      <c r="AI68" s="224">
        <v>0</v>
      </c>
      <c r="AJ68" s="224">
        <v>20</v>
      </c>
      <c r="AK68" s="224">
        <v>252</v>
      </c>
      <c r="AL68" s="220"/>
      <c r="AM68" s="222"/>
      <c r="AN68" s="220"/>
      <c r="AO68" s="222"/>
      <c r="AP68" s="222">
        <v>0</v>
      </c>
      <c r="AQ68" s="222">
        <v>0</v>
      </c>
      <c r="AR68" s="224">
        <v>0</v>
      </c>
      <c r="AS68" s="224">
        <v>0</v>
      </c>
      <c r="AT68" s="221">
        <v>0</v>
      </c>
      <c r="AU68" s="221">
        <v>0</v>
      </c>
      <c r="AV68" s="221">
        <v>0</v>
      </c>
      <c r="AW68" s="221">
        <v>0</v>
      </c>
      <c r="AX68" s="221">
        <v>0</v>
      </c>
      <c r="AY68" s="221">
        <v>0</v>
      </c>
      <c r="AZ68" s="221">
        <v>0</v>
      </c>
      <c r="BA68" s="221">
        <v>0</v>
      </c>
      <c r="BB68" s="221">
        <v>0</v>
      </c>
      <c r="BC68" s="221">
        <v>0</v>
      </c>
      <c r="BD68" s="221">
        <v>0</v>
      </c>
      <c r="BE68" s="221">
        <v>0</v>
      </c>
      <c r="BF68" s="221">
        <v>0</v>
      </c>
      <c r="BG68" s="221">
        <v>0</v>
      </c>
      <c r="BH68" s="221">
        <v>0</v>
      </c>
      <c r="BI68" s="221">
        <v>0</v>
      </c>
      <c r="BJ68" s="221">
        <v>0</v>
      </c>
      <c r="BK68" s="221">
        <v>0</v>
      </c>
      <c r="BL68" s="221">
        <v>0</v>
      </c>
      <c r="BM68" s="221">
        <v>0</v>
      </c>
      <c r="BN68" s="221">
        <v>0</v>
      </c>
      <c r="BO68" s="221">
        <v>0</v>
      </c>
      <c r="BP68" s="221">
        <v>0</v>
      </c>
      <c r="BQ68" s="213" t="s">
        <v>102</v>
      </c>
    </row>
    <row r="69" spans="1:69" x14ac:dyDescent="0.3">
      <c r="A69" s="220">
        <v>46229</v>
      </c>
      <c r="B69" s="221">
        <v>1017.764085</v>
      </c>
      <c r="C69" s="222"/>
      <c r="D69" s="221">
        <v>1017.764085</v>
      </c>
      <c r="E69" s="222">
        <v>1</v>
      </c>
      <c r="F69" s="222">
        <v>1.0105587962367735</v>
      </c>
      <c r="G69" s="222">
        <v>1.005384177</v>
      </c>
      <c r="H69" s="222">
        <v>1.0159998274481077</v>
      </c>
      <c r="I69" s="221">
        <v>16.284049280000001</v>
      </c>
      <c r="J69" s="221">
        <v>0</v>
      </c>
      <c r="K69" s="221">
        <v>16.284049280000001</v>
      </c>
      <c r="L69" s="221">
        <v>1034.0481342800001</v>
      </c>
      <c r="M69" s="223"/>
      <c r="N69" s="221">
        <v>0</v>
      </c>
      <c r="O69" s="221">
        <v>0</v>
      </c>
      <c r="P69" s="221">
        <v>0</v>
      </c>
      <c r="Q69" s="221">
        <v>0</v>
      </c>
      <c r="R69" s="221">
        <v>1034.0481342800001</v>
      </c>
      <c r="S69" s="222">
        <v>8714</v>
      </c>
      <c r="T69" s="221">
        <v>9010695.4421159215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0"/>
      <c r="AF69" s="220"/>
      <c r="AG69" s="222">
        <v>0</v>
      </c>
      <c r="AH69" s="224">
        <v>0</v>
      </c>
      <c r="AI69" s="224">
        <v>0</v>
      </c>
      <c r="AJ69" s="224">
        <v>20</v>
      </c>
      <c r="AK69" s="224">
        <v>252</v>
      </c>
      <c r="AL69" s="220"/>
      <c r="AM69" s="222"/>
      <c r="AN69" s="220"/>
      <c r="AO69" s="222"/>
      <c r="AP69" s="222">
        <v>0</v>
      </c>
      <c r="AQ69" s="222">
        <v>0</v>
      </c>
      <c r="AR69" s="224">
        <v>0</v>
      </c>
      <c r="AS69" s="224">
        <v>0</v>
      </c>
      <c r="AT69" s="221">
        <v>0</v>
      </c>
      <c r="AU69" s="221">
        <v>0</v>
      </c>
      <c r="AV69" s="221">
        <v>0</v>
      </c>
      <c r="AW69" s="221">
        <v>0</v>
      </c>
      <c r="AX69" s="221">
        <v>0</v>
      </c>
      <c r="AY69" s="221">
        <v>0</v>
      </c>
      <c r="AZ69" s="221">
        <v>0</v>
      </c>
      <c r="BA69" s="221">
        <v>0</v>
      </c>
      <c r="BB69" s="221">
        <v>0</v>
      </c>
      <c r="BC69" s="221">
        <v>0</v>
      </c>
      <c r="BD69" s="221">
        <v>0</v>
      </c>
      <c r="BE69" s="221">
        <v>0</v>
      </c>
      <c r="BF69" s="221">
        <v>0</v>
      </c>
      <c r="BG69" s="221">
        <v>0</v>
      </c>
      <c r="BH69" s="221">
        <v>0</v>
      </c>
      <c r="BI69" s="221">
        <v>0</v>
      </c>
      <c r="BJ69" s="221">
        <v>0</v>
      </c>
      <c r="BK69" s="221">
        <v>0</v>
      </c>
      <c r="BL69" s="221">
        <v>0</v>
      </c>
      <c r="BM69" s="221">
        <v>0</v>
      </c>
      <c r="BN69" s="221">
        <v>0</v>
      </c>
      <c r="BO69" s="221">
        <v>0</v>
      </c>
      <c r="BP69" s="221">
        <v>0</v>
      </c>
      <c r="BQ69" s="213" t="s">
        <v>102</v>
      </c>
    </row>
    <row r="70" spans="1:69" x14ac:dyDescent="0.3">
      <c r="A70" s="214">
        <v>46230</v>
      </c>
      <c r="B70" s="215">
        <v>1017.764085</v>
      </c>
      <c r="C70" s="216"/>
      <c r="D70" s="215">
        <v>1017.764085</v>
      </c>
      <c r="E70" s="216">
        <v>1.00052531</v>
      </c>
      <c r="F70" s="216">
        <v>1.0110896528780247</v>
      </c>
      <c r="G70" s="216">
        <v>1.0056541450000001</v>
      </c>
      <c r="H70" s="216">
        <v>1.0168064974890993</v>
      </c>
      <c r="I70" s="215">
        <v>17.105049040000001</v>
      </c>
      <c r="J70" s="215">
        <v>0</v>
      </c>
      <c r="K70" s="215">
        <v>17.105049040000001</v>
      </c>
      <c r="L70" s="215">
        <v>1034.8691340400001</v>
      </c>
      <c r="M70" s="217">
        <v>0</v>
      </c>
      <c r="N70" s="215">
        <v>0</v>
      </c>
      <c r="O70" s="215">
        <v>0</v>
      </c>
      <c r="P70" s="215">
        <v>0</v>
      </c>
      <c r="Q70" s="215">
        <v>0</v>
      </c>
      <c r="R70" s="215">
        <v>1034.8691340400001</v>
      </c>
      <c r="S70" s="216">
        <v>8714</v>
      </c>
      <c r="T70" s="215">
        <v>9017849.6340245605</v>
      </c>
      <c r="U70" s="215">
        <v>0</v>
      </c>
      <c r="V70" s="215">
        <v>0</v>
      </c>
      <c r="W70" s="215">
        <v>0</v>
      </c>
      <c r="X70" s="215">
        <v>0</v>
      </c>
      <c r="Y70" s="215">
        <v>0</v>
      </c>
      <c r="Z70" s="215">
        <v>0</v>
      </c>
      <c r="AA70" s="215">
        <v>0</v>
      </c>
      <c r="AB70" s="215">
        <v>0</v>
      </c>
      <c r="AC70" s="215">
        <v>0</v>
      </c>
      <c r="AD70" s="215">
        <v>0</v>
      </c>
      <c r="AE70" s="214"/>
      <c r="AF70" s="214"/>
      <c r="AG70" s="216">
        <v>0</v>
      </c>
      <c r="AH70" s="218">
        <v>0</v>
      </c>
      <c r="AI70" s="218">
        <v>0</v>
      </c>
      <c r="AJ70" s="218">
        <v>21</v>
      </c>
      <c r="AK70" s="218">
        <v>252</v>
      </c>
      <c r="AL70" s="214"/>
      <c r="AM70" s="216"/>
      <c r="AN70" s="214"/>
      <c r="AO70" s="216"/>
      <c r="AP70" s="216">
        <v>0</v>
      </c>
      <c r="AQ70" s="216">
        <v>0</v>
      </c>
      <c r="AR70" s="218">
        <v>0</v>
      </c>
      <c r="AS70" s="218">
        <v>0</v>
      </c>
      <c r="AT70" s="215">
        <v>0</v>
      </c>
      <c r="AU70" s="215">
        <v>0</v>
      </c>
      <c r="AV70" s="215">
        <v>0</v>
      </c>
      <c r="AW70" s="215">
        <v>0</v>
      </c>
      <c r="AX70" s="215">
        <v>0</v>
      </c>
      <c r="AY70" s="215">
        <v>0</v>
      </c>
      <c r="AZ70" s="215">
        <v>0</v>
      </c>
      <c r="BA70" s="215">
        <v>0</v>
      </c>
      <c r="BB70" s="215">
        <v>0</v>
      </c>
      <c r="BC70" s="215">
        <v>0</v>
      </c>
      <c r="BD70" s="215">
        <v>0</v>
      </c>
      <c r="BE70" s="215">
        <v>0</v>
      </c>
      <c r="BF70" s="215">
        <v>0</v>
      </c>
      <c r="BG70" s="215">
        <v>0</v>
      </c>
      <c r="BH70" s="215">
        <v>0</v>
      </c>
      <c r="BI70" s="215">
        <v>0</v>
      </c>
      <c r="BJ70" s="215">
        <v>0</v>
      </c>
      <c r="BK70" s="215">
        <v>0</v>
      </c>
      <c r="BL70" s="215">
        <v>0</v>
      </c>
      <c r="BM70" s="215">
        <v>0</v>
      </c>
      <c r="BN70" s="215">
        <v>0</v>
      </c>
      <c r="BO70" s="215">
        <v>0</v>
      </c>
      <c r="BP70" s="215">
        <v>0</v>
      </c>
      <c r="BQ70" s="219" t="s">
        <v>279</v>
      </c>
    </row>
    <row r="71" spans="1:69" x14ac:dyDescent="0.3">
      <c r="A71" s="220">
        <v>46231</v>
      </c>
      <c r="B71" s="221">
        <v>1034.8691340400001</v>
      </c>
      <c r="C71" s="222"/>
      <c r="D71" s="221">
        <v>1034.8691340400001</v>
      </c>
      <c r="E71" s="222">
        <v>1.00052531</v>
      </c>
      <c r="F71" s="222">
        <v>1.00052531</v>
      </c>
      <c r="G71" s="222">
        <v>1.0002685229999999</v>
      </c>
      <c r="H71" s="222">
        <v>1.0007939740578171</v>
      </c>
      <c r="I71" s="221">
        <v>0.82165918000000004</v>
      </c>
      <c r="J71" s="221">
        <v>0</v>
      </c>
      <c r="K71" s="221">
        <v>0.82165918000000004</v>
      </c>
      <c r="L71" s="221">
        <v>1035.6907932200002</v>
      </c>
      <c r="M71" s="223"/>
      <c r="N71" s="221">
        <v>0</v>
      </c>
      <c r="O71" s="221">
        <v>0</v>
      </c>
      <c r="P71" s="221">
        <v>0</v>
      </c>
      <c r="Q71" s="221">
        <v>0</v>
      </c>
      <c r="R71" s="221">
        <v>1035.6907932199999</v>
      </c>
      <c r="S71" s="222">
        <v>8714</v>
      </c>
      <c r="T71" s="221">
        <v>9025009.5721190795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0</v>
      </c>
      <c r="AB71" s="221">
        <v>0</v>
      </c>
      <c r="AC71" s="221">
        <v>0</v>
      </c>
      <c r="AD71" s="221">
        <v>0</v>
      </c>
      <c r="AE71" s="220"/>
      <c r="AF71" s="220"/>
      <c r="AG71" s="222">
        <v>0</v>
      </c>
      <c r="AH71" s="224">
        <v>0</v>
      </c>
      <c r="AI71" s="224">
        <v>0</v>
      </c>
      <c r="AJ71" s="224">
        <v>1</v>
      </c>
      <c r="AK71" s="224">
        <v>252</v>
      </c>
      <c r="AL71" s="220"/>
      <c r="AM71" s="222"/>
      <c r="AN71" s="220"/>
      <c r="AO71" s="222"/>
      <c r="AP71" s="222">
        <v>0</v>
      </c>
      <c r="AQ71" s="222">
        <v>0</v>
      </c>
      <c r="AR71" s="224">
        <v>0</v>
      </c>
      <c r="AS71" s="224">
        <v>0</v>
      </c>
      <c r="AT71" s="221">
        <v>0</v>
      </c>
      <c r="AU71" s="221">
        <v>0</v>
      </c>
      <c r="AV71" s="221">
        <v>0</v>
      </c>
      <c r="AW71" s="221">
        <v>0</v>
      </c>
      <c r="AX71" s="221">
        <v>0</v>
      </c>
      <c r="AY71" s="221">
        <v>0</v>
      </c>
      <c r="AZ71" s="221">
        <v>0</v>
      </c>
      <c r="BA71" s="221">
        <v>0</v>
      </c>
      <c r="BB71" s="221">
        <v>0</v>
      </c>
      <c r="BC71" s="221">
        <v>0</v>
      </c>
      <c r="BD71" s="221">
        <v>0</v>
      </c>
      <c r="BE71" s="221">
        <v>0</v>
      </c>
      <c r="BF71" s="221">
        <v>0</v>
      </c>
      <c r="BG71" s="221">
        <v>0</v>
      </c>
      <c r="BH71" s="221">
        <v>0</v>
      </c>
      <c r="BI71" s="221">
        <v>0</v>
      </c>
      <c r="BJ71" s="221">
        <v>0</v>
      </c>
      <c r="BK71" s="221">
        <v>0</v>
      </c>
      <c r="BL71" s="221">
        <v>0</v>
      </c>
      <c r="BM71" s="221">
        <v>0</v>
      </c>
      <c r="BN71" s="221">
        <v>0</v>
      </c>
      <c r="BO71" s="221">
        <v>0</v>
      </c>
      <c r="BP71" s="221">
        <v>0</v>
      </c>
      <c r="BQ71" s="213" t="s">
        <v>102</v>
      </c>
    </row>
    <row r="72" spans="1:69" x14ac:dyDescent="0.3">
      <c r="A72" s="220">
        <v>46232</v>
      </c>
      <c r="B72" s="221">
        <v>1034.8691340400001</v>
      </c>
      <c r="C72" s="222"/>
      <c r="D72" s="221">
        <v>1034.8691340400001</v>
      </c>
      <c r="E72" s="222">
        <v>1.00052531</v>
      </c>
      <c r="F72" s="222">
        <v>1.0010508959505962</v>
      </c>
      <c r="G72" s="222">
        <v>1.000537118</v>
      </c>
      <c r="H72" s="222">
        <v>1.0015885824573063</v>
      </c>
      <c r="I72" s="221">
        <v>1.6439744700000001</v>
      </c>
      <c r="J72" s="221">
        <v>0</v>
      </c>
      <c r="K72" s="221">
        <v>1.6439744700000001</v>
      </c>
      <c r="L72" s="221">
        <v>1036.5131085100002</v>
      </c>
      <c r="M72" s="223"/>
      <c r="N72" s="221">
        <v>0</v>
      </c>
      <c r="O72" s="221">
        <v>0</v>
      </c>
      <c r="P72" s="221">
        <v>0</v>
      </c>
      <c r="Q72" s="221">
        <v>0</v>
      </c>
      <c r="R72" s="221">
        <v>1036.5131085099999</v>
      </c>
      <c r="S72" s="222">
        <v>8714</v>
      </c>
      <c r="T72" s="221">
        <v>9032175.2275561392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0</v>
      </c>
      <c r="AB72" s="221">
        <v>0</v>
      </c>
      <c r="AC72" s="221">
        <v>0</v>
      </c>
      <c r="AD72" s="221">
        <v>0</v>
      </c>
      <c r="AE72" s="220"/>
      <c r="AF72" s="220"/>
      <c r="AG72" s="222">
        <v>0</v>
      </c>
      <c r="AH72" s="224">
        <v>0</v>
      </c>
      <c r="AI72" s="224">
        <v>0</v>
      </c>
      <c r="AJ72" s="224">
        <v>2</v>
      </c>
      <c r="AK72" s="224">
        <v>252</v>
      </c>
      <c r="AL72" s="220"/>
      <c r="AM72" s="222"/>
      <c r="AN72" s="220"/>
      <c r="AO72" s="222"/>
      <c r="AP72" s="222">
        <v>0</v>
      </c>
      <c r="AQ72" s="222">
        <v>0</v>
      </c>
      <c r="AR72" s="224">
        <v>0</v>
      </c>
      <c r="AS72" s="224">
        <v>0</v>
      </c>
      <c r="AT72" s="221">
        <v>0</v>
      </c>
      <c r="AU72" s="221">
        <v>0</v>
      </c>
      <c r="AV72" s="221">
        <v>0</v>
      </c>
      <c r="AW72" s="221">
        <v>0</v>
      </c>
      <c r="AX72" s="221">
        <v>0</v>
      </c>
      <c r="AY72" s="221">
        <v>0</v>
      </c>
      <c r="AZ72" s="221">
        <v>0</v>
      </c>
      <c r="BA72" s="221">
        <v>0</v>
      </c>
      <c r="BB72" s="221">
        <v>0</v>
      </c>
      <c r="BC72" s="221">
        <v>0</v>
      </c>
      <c r="BD72" s="221">
        <v>0</v>
      </c>
      <c r="BE72" s="221">
        <v>0</v>
      </c>
      <c r="BF72" s="221">
        <v>0</v>
      </c>
      <c r="BG72" s="221">
        <v>0</v>
      </c>
      <c r="BH72" s="221">
        <v>0</v>
      </c>
      <c r="BI72" s="221">
        <v>0</v>
      </c>
      <c r="BJ72" s="221">
        <v>0</v>
      </c>
      <c r="BK72" s="221">
        <v>0</v>
      </c>
      <c r="BL72" s="221">
        <v>0</v>
      </c>
      <c r="BM72" s="221">
        <v>0</v>
      </c>
      <c r="BN72" s="221">
        <v>0</v>
      </c>
      <c r="BO72" s="221">
        <v>0</v>
      </c>
      <c r="BP72" s="221">
        <v>0</v>
      </c>
      <c r="BQ72" s="213" t="s">
        <v>102</v>
      </c>
    </row>
    <row r="73" spans="1:69" x14ac:dyDescent="0.3">
      <c r="A73" s="220">
        <v>46233</v>
      </c>
      <c r="B73" s="221">
        <v>1034.8691340400001</v>
      </c>
      <c r="C73" s="222"/>
      <c r="D73" s="221">
        <v>1034.8691340400001</v>
      </c>
      <c r="E73" s="222">
        <v>1.00052531</v>
      </c>
      <c r="F73" s="222">
        <v>1.0015767579967481</v>
      </c>
      <c r="G73" s="222">
        <v>1.0008057850000001</v>
      </c>
      <c r="H73" s="222">
        <v>1.0023838155295568</v>
      </c>
      <c r="I73" s="221">
        <v>2.4669375900000001</v>
      </c>
      <c r="J73" s="221">
        <v>0</v>
      </c>
      <c r="K73" s="221">
        <v>2.4669375900000001</v>
      </c>
      <c r="L73" s="221">
        <v>1037.3360716300001</v>
      </c>
      <c r="M73" s="223"/>
      <c r="N73" s="221">
        <v>0</v>
      </c>
      <c r="O73" s="221">
        <v>0</v>
      </c>
      <c r="P73" s="221">
        <v>0</v>
      </c>
      <c r="Q73" s="221">
        <v>0</v>
      </c>
      <c r="R73" s="221">
        <v>1037.3360716300001</v>
      </c>
      <c r="S73" s="222">
        <v>8714</v>
      </c>
      <c r="T73" s="221">
        <v>9039346.5281838216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0</v>
      </c>
      <c r="AB73" s="221">
        <v>0</v>
      </c>
      <c r="AC73" s="221">
        <v>0</v>
      </c>
      <c r="AD73" s="221">
        <v>0</v>
      </c>
      <c r="AE73" s="220"/>
      <c r="AF73" s="220"/>
      <c r="AG73" s="222">
        <v>0</v>
      </c>
      <c r="AH73" s="224">
        <v>0</v>
      </c>
      <c r="AI73" s="224">
        <v>0</v>
      </c>
      <c r="AJ73" s="224">
        <v>3</v>
      </c>
      <c r="AK73" s="224">
        <v>252</v>
      </c>
      <c r="AL73" s="220"/>
      <c r="AM73" s="222"/>
      <c r="AN73" s="220"/>
      <c r="AO73" s="222"/>
      <c r="AP73" s="222">
        <v>0</v>
      </c>
      <c r="AQ73" s="222">
        <v>0</v>
      </c>
      <c r="AR73" s="224">
        <v>0</v>
      </c>
      <c r="AS73" s="224">
        <v>0</v>
      </c>
      <c r="AT73" s="221">
        <v>0</v>
      </c>
      <c r="AU73" s="221">
        <v>0</v>
      </c>
      <c r="AV73" s="221">
        <v>0</v>
      </c>
      <c r="AW73" s="221">
        <v>0</v>
      </c>
      <c r="AX73" s="221">
        <v>0</v>
      </c>
      <c r="AY73" s="221">
        <v>0</v>
      </c>
      <c r="AZ73" s="221">
        <v>0</v>
      </c>
      <c r="BA73" s="221">
        <v>0</v>
      </c>
      <c r="BB73" s="221">
        <v>0</v>
      </c>
      <c r="BC73" s="221">
        <v>0</v>
      </c>
      <c r="BD73" s="221">
        <v>0</v>
      </c>
      <c r="BE73" s="221">
        <v>0</v>
      </c>
      <c r="BF73" s="221">
        <v>0</v>
      </c>
      <c r="BG73" s="221">
        <v>0</v>
      </c>
      <c r="BH73" s="221">
        <v>0</v>
      </c>
      <c r="BI73" s="221">
        <v>0</v>
      </c>
      <c r="BJ73" s="221">
        <v>0</v>
      </c>
      <c r="BK73" s="221">
        <v>0</v>
      </c>
      <c r="BL73" s="221">
        <v>0</v>
      </c>
      <c r="BM73" s="221">
        <v>0</v>
      </c>
      <c r="BN73" s="221">
        <v>0</v>
      </c>
      <c r="BO73" s="221">
        <v>0</v>
      </c>
      <c r="BP73" s="221">
        <v>0</v>
      </c>
      <c r="BQ73" s="213" t="s">
        <v>102</v>
      </c>
    </row>
    <row r="74" spans="1:69" x14ac:dyDescent="0.3">
      <c r="A74" s="220">
        <v>46234</v>
      </c>
      <c r="B74" s="221">
        <v>1034.8691340400001</v>
      </c>
      <c r="C74" s="222"/>
      <c r="D74" s="221">
        <v>1034.8691340400001</v>
      </c>
      <c r="E74" s="222">
        <v>1.00052531</v>
      </c>
      <c r="F74" s="222">
        <v>1.0021028962834913</v>
      </c>
      <c r="G74" s="222">
        <v>1.0010745240000001</v>
      </c>
      <c r="H74" s="222">
        <v>1.0031796836165197</v>
      </c>
      <c r="I74" s="221">
        <v>3.2905568199999999</v>
      </c>
      <c r="J74" s="221">
        <v>0</v>
      </c>
      <c r="K74" s="221">
        <v>3.2905568199999999</v>
      </c>
      <c r="L74" s="221">
        <v>1038.15969086</v>
      </c>
      <c r="M74" s="223"/>
      <c r="N74" s="221">
        <v>0</v>
      </c>
      <c r="O74" s="221">
        <v>0</v>
      </c>
      <c r="P74" s="221">
        <v>0</v>
      </c>
      <c r="Q74" s="221">
        <v>0</v>
      </c>
      <c r="R74" s="221">
        <v>1038.15969086</v>
      </c>
      <c r="S74" s="222">
        <v>8714</v>
      </c>
      <c r="T74" s="221">
        <v>9046523.546154039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0</v>
      </c>
      <c r="AA74" s="221">
        <v>0</v>
      </c>
      <c r="AB74" s="221">
        <v>0</v>
      </c>
      <c r="AC74" s="221">
        <v>0</v>
      </c>
      <c r="AD74" s="221">
        <v>0</v>
      </c>
      <c r="AE74" s="220"/>
      <c r="AF74" s="220"/>
      <c r="AG74" s="222">
        <v>0</v>
      </c>
      <c r="AH74" s="224">
        <v>0</v>
      </c>
      <c r="AI74" s="224">
        <v>0</v>
      </c>
      <c r="AJ74" s="224">
        <v>4</v>
      </c>
      <c r="AK74" s="224">
        <v>252</v>
      </c>
      <c r="AL74" s="220"/>
      <c r="AM74" s="222"/>
      <c r="AN74" s="220"/>
      <c r="AO74" s="222"/>
      <c r="AP74" s="222">
        <v>0</v>
      </c>
      <c r="AQ74" s="222">
        <v>0</v>
      </c>
      <c r="AR74" s="224">
        <v>0</v>
      </c>
      <c r="AS74" s="224">
        <v>0</v>
      </c>
      <c r="AT74" s="221">
        <v>0</v>
      </c>
      <c r="AU74" s="221">
        <v>0</v>
      </c>
      <c r="AV74" s="221">
        <v>0</v>
      </c>
      <c r="AW74" s="221">
        <v>0</v>
      </c>
      <c r="AX74" s="221">
        <v>0</v>
      </c>
      <c r="AY74" s="221">
        <v>0</v>
      </c>
      <c r="AZ74" s="221">
        <v>0</v>
      </c>
      <c r="BA74" s="221">
        <v>0</v>
      </c>
      <c r="BB74" s="221">
        <v>0</v>
      </c>
      <c r="BC74" s="221">
        <v>0</v>
      </c>
      <c r="BD74" s="221">
        <v>0</v>
      </c>
      <c r="BE74" s="221">
        <v>0</v>
      </c>
      <c r="BF74" s="221">
        <v>0</v>
      </c>
      <c r="BG74" s="221">
        <v>0</v>
      </c>
      <c r="BH74" s="221">
        <v>0</v>
      </c>
      <c r="BI74" s="221">
        <v>0</v>
      </c>
      <c r="BJ74" s="221">
        <v>0</v>
      </c>
      <c r="BK74" s="221">
        <v>0</v>
      </c>
      <c r="BL74" s="221">
        <v>0</v>
      </c>
      <c r="BM74" s="221">
        <v>0</v>
      </c>
      <c r="BN74" s="221">
        <v>0</v>
      </c>
      <c r="BO74" s="221">
        <v>0</v>
      </c>
      <c r="BP74" s="221">
        <v>0</v>
      </c>
      <c r="BQ74" s="213" t="s">
        <v>102</v>
      </c>
    </row>
    <row r="75" spans="1:69" x14ac:dyDescent="0.3">
      <c r="A75" s="220">
        <v>46235</v>
      </c>
      <c r="B75" s="221">
        <v>1034.8691340400001</v>
      </c>
      <c r="C75" s="222"/>
      <c r="D75" s="221">
        <v>1034.8691340400001</v>
      </c>
      <c r="E75" s="222">
        <v>1</v>
      </c>
      <c r="F75" s="222">
        <v>1.0021028962834913</v>
      </c>
      <c r="G75" s="222">
        <v>1.0010745240000001</v>
      </c>
      <c r="H75" s="222">
        <v>1.0031796836165197</v>
      </c>
      <c r="I75" s="221">
        <v>3.2905568199999999</v>
      </c>
      <c r="J75" s="221">
        <v>0</v>
      </c>
      <c r="K75" s="221">
        <v>3.2905568199999999</v>
      </c>
      <c r="L75" s="221">
        <v>1038.15969086</v>
      </c>
      <c r="M75" s="223"/>
      <c r="N75" s="221">
        <v>0</v>
      </c>
      <c r="O75" s="221">
        <v>0</v>
      </c>
      <c r="P75" s="221">
        <v>0</v>
      </c>
      <c r="Q75" s="221">
        <v>0</v>
      </c>
      <c r="R75" s="221">
        <v>1038.15969086</v>
      </c>
      <c r="S75" s="222">
        <v>8714</v>
      </c>
      <c r="T75" s="221">
        <v>9046523.546154039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0</v>
      </c>
      <c r="AA75" s="221">
        <v>0</v>
      </c>
      <c r="AB75" s="221">
        <v>0</v>
      </c>
      <c r="AC75" s="221">
        <v>0</v>
      </c>
      <c r="AD75" s="221">
        <v>0</v>
      </c>
      <c r="AE75" s="220"/>
      <c r="AF75" s="220"/>
      <c r="AG75" s="222">
        <v>0</v>
      </c>
      <c r="AH75" s="224">
        <v>0</v>
      </c>
      <c r="AI75" s="224">
        <v>0</v>
      </c>
      <c r="AJ75" s="224">
        <v>4</v>
      </c>
      <c r="AK75" s="224">
        <v>252</v>
      </c>
      <c r="AL75" s="220"/>
      <c r="AM75" s="222"/>
      <c r="AN75" s="220"/>
      <c r="AO75" s="222"/>
      <c r="AP75" s="222">
        <v>0</v>
      </c>
      <c r="AQ75" s="222">
        <v>0</v>
      </c>
      <c r="AR75" s="224">
        <v>0</v>
      </c>
      <c r="AS75" s="224">
        <v>0</v>
      </c>
      <c r="AT75" s="221">
        <v>0</v>
      </c>
      <c r="AU75" s="221">
        <v>0</v>
      </c>
      <c r="AV75" s="221">
        <v>0</v>
      </c>
      <c r="AW75" s="221">
        <v>0</v>
      </c>
      <c r="AX75" s="221">
        <v>0</v>
      </c>
      <c r="AY75" s="221">
        <v>0</v>
      </c>
      <c r="AZ75" s="221">
        <v>0</v>
      </c>
      <c r="BA75" s="221">
        <v>0</v>
      </c>
      <c r="BB75" s="221">
        <v>0</v>
      </c>
      <c r="BC75" s="221">
        <v>0</v>
      </c>
      <c r="BD75" s="221">
        <v>0</v>
      </c>
      <c r="BE75" s="221">
        <v>0</v>
      </c>
      <c r="BF75" s="221">
        <v>0</v>
      </c>
      <c r="BG75" s="221">
        <v>0</v>
      </c>
      <c r="BH75" s="221">
        <v>0</v>
      </c>
      <c r="BI75" s="221">
        <v>0</v>
      </c>
      <c r="BJ75" s="221">
        <v>0</v>
      </c>
      <c r="BK75" s="221">
        <v>0</v>
      </c>
      <c r="BL75" s="221">
        <v>0</v>
      </c>
      <c r="BM75" s="221">
        <v>0</v>
      </c>
      <c r="BN75" s="221">
        <v>0</v>
      </c>
      <c r="BO75" s="221">
        <v>0</v>
      </c>
      <c r="BP75" s="221">
        <v>0</v>
      </c>
      <c r="BQ75" s="213" t="s">
        <v>102</v>
      </c>
    </row>
    <row r="76" spans="1:69" x14ac:dyDescent="0.3">
      <c r="A76" s="220">
        <v>46236</v>
      </c>
      <c r="B76" s="221">
        <v>1034.8691340400001</v>
      </c>
      <c r="C76" s="222"/>
      <c r="D76" s="221">
        <v>1034.8691340400001</v>
      </c>
      <c r="E76" s="222">
        <v>1</v>
      </c>
      <c r="F76" s="222">
        <v>1.0021028962834913</v>
      </c>
      <c r="G76" s="222">
        <v>1.0010745240000001</v>
      </c>
      <c r="H76" s="222">
        <v>1.0031796836165197</v>
      </c>
      <c r="I76" s="221">
        <v>3.2905568199999999</v>
      </c>
      <c r="J76" s="221">
        <v>0</v>
      </c>
      <c r="K76" s="221">
        <v>3.2905568199999999</v>
      </c>
      <c r="L76" s="221">
        <v>1038.15969086</v>
      </c>
      <c r="M76" s="223"/>
      <c r="N76" s="221">
        <v>0</v>
      </c>
      <c r="O76" s="221">
        <v>0</v>
      </c>
      <c r="P76" s="221">
        <v>0</v>
      </c>
      <c r="Q76" s="221">
        <v>0</v>
      </c>
      <c r="R76" s="221">
        <v>1038.15969086</v>
      </c>
      <c r="S76" s="222">
        <v>8714</v>
      </c>
      <c r="T76" s="221">
        <v>9046523.546154039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0</v>
      </c>
      <c r="AA76" s="221">
        <v>0</v>
      </c>
      <c r="AB76" s="221">
        <v>0</v>
      </c>
      <c r="AC76" s="221">
        <v>0</v>
      </c>
      <c r="AD76" s="221">
        <v>0</v>
      </c>
      <c r="AE76" s="220"/>
      <c r="AF76" s="220"/>
      <c r="AG76" s="222">
        <v>0</v>
      </c>
      <c r="AH76" s="224">
        <v>0</v>
      </c>
      <c r="AI76" s="224">
        <v>0</v>
      </c>
      <c r="AJ76" s="224">
        <v>4</v>
      </c>
      <c r="AK76" s="224">
        <v>252</v>
      </c>
      <c r="AL76" s="220"/>
      <c r="AM76" s="222"/>
      <c r="AN76" s="220"/>
      <c r="AO76" s="222"/>
      <c r="AP76" s="222">
        <v>0</v>
      </c>
      <c r="AQ76" s="222">
        <v>0</v>
      </c>
      <c r="AR76" s="224">
        <v>0</v>
      </c>
      <c r="AS76" s="224">
        <v>0</v>
      </c>
      <c r="AT76" s="221">
        <v>0</v>
      </c>
      <c r="AU76" s="221">
        <v>0</v>
      </c>
      <c r="AV76" s="221">
        <v>0</v>
      </c>
      <c r="AW76" s="221">
        <v>0</v>
      </c>
      <c r="AX76" s="221">
        <v>0</v>
      </c>
      <c r="AY76" s="221">
        <v>0</v>
      </c>
      <c r="AZ76" s="221">
        <v>0</v>
      </c>
      <c r="BA76" s="221">
        <v>0</v>
      </c>
      <c r="BB76" s="221">
        <v>0</v>
      </c>
      <c r="BC76" s="221">
        <v>0</v>
      </c>
      <c r="BD76" s="221">
        <v>0</v>
      </c>
      <c r="BE76" s="221">
        <v>0</v>
      </c>
      <c r="BF76" s="221">
        <v>0</v>
      </c>
      <c r="BG76" s="221">
        <v>0</v>
      </c>
      <c r="BH76" s="221">
        <v>0</v>
      </c>
      <c r="BI76" s="221">
        <v>0</v>
      </c>
      <c r="BJ76" s="221">
        <v>0</v>
      </c>
      <c r="BK76" s="221">
        <v>0</v>
      </c>
      <c r="BL76" s="221">
        <v>0</v>
      </c>
      <c r="BM76" s="221">
        <v>0</v>
      </c>
      <c r="BN76" s="221">
        <v>0</v>
      </c>
      <c r="BO76" s="221">
        <v>0</v>
      </c>
      <c r="BP76" s="221">
        <v>0</v>
      </c>
      <c r="BQ76" s="213" t="s">
        <v>102</v>
      </c>
    </row>
    <row r="77" spans="1:69" x14ac:dyDescent="0.3">
      <c r="A77" s="220">
        <v>46237</v>
      </c>
      <c r="B77" s="221">
        <v>1034.8691340400001</v>
      </c>
      <c r="C77" s="222"/>
      <c r="D77" s="221">
        <v>1034.8691340400001</v>
      </c>
      <c r="E77" s="222">
        <v>1.00052531</v>
      </c>
      <c r="F77" s="222">
        <v>1.0026293109559379</v>
      </c>
      <c r="G77" s="222">
        <v>1.0013433350000001</v>
      </c>
      <c r="H77" s="222">
        <v>1.0039761770441491</v>
      </c>
      <c r="I77" s="221">
        <v>4.1148228400000004</v>
      </c>
      <c r="J77" s="221">
        <v>0</v>
      </c>
      <c r="K77" s="221">
        <v>4.1148228400000004</v>
      </c>
      <c r="L77" s="221">
        <v>1038.9839568800001</v>
      </c>
      <c r="M77" s="223"/>
      <c r="N77" s="221">
        <v>0</v>
      </c>
      <c r="O77" s="221">
        <v>0</v>
      </c>
      <c r="P77" s="221">
        <v>0</v>
      </c>
      <c r="Q77" s="221">
        <v>0</v>
      </c>
      <c r="R77" s="221">
        <v>1038.9839568800001</v>
      </c>
      <c r="S77" s="222">
        <v>8714</v>
      </c>
      <c r="T77" s="221">
        <v>9053706.2002523206</v>
      </c>
      <c r="U77" s="221">
        <v>0</v>
      </c>
      <c r="V77" s="221">
        <v>0</v>
      </c>
      <c r="W77" s="221">
        <v>0</v>
      </c>
      <c r="X77" s="221">
        <v>0</v>
      </c>
      <c r="Y77" s="221">
        <v>0</v>
      </c>
      <c r="Z77" s="221">
        <v>0</v>
      </c>
      <c r="AA77" s="221">
        <v>0</v>
      </c>
      <c r="AB77" s="221">
        <v>0</v>
      </c>
      <c r="AC77" s="221">
        <v>0</v>
      </c>
      <c r="AD77" s="221">
        <v>0</v>
      </c>
      <c r="AE77" s="220"/>
      <c r="AF77" s="220"/>
      <c r="AG77" s="222">
        <v>0</v>
      </c>
      <c r="AH77" s="224">
        <v>0</v>
      </c>
      <c r="AI77" s="224">
        <v>0</v>
      </c>
      <c r="AJ77" s="224">
        <v>5</v>
      </c>
      <c r="AK77" s="224">
        <v>252</v>
      </c>
      <c r="AL77" s="220"/>
      <c r="AM77" s="222"/>
      <c r="AN77" s="220"/>
      <c r="AO77" s="222"/>
      <c r="AP77" s="222">
        <v>0</v>
      </c>
      <c r="AQ77" s="222">
        <v>0</v>
      </c>
      <c r="AR77" s="224">
        <v>0</v>
      </c>
      <c r="AS77" s="224">
        <v>0</v>
      </c>
      <c r="AT77" s="221">
        <v>0</v>
      </c>
      <c r="AU77" s="221">
        <v>0</v>
      </c>
      <c r="AV77" s="221">
        <v>0</v>
      </c>
      <c r="AW77" s="221">
        <v>0</v>
      </c>
      <c r="AX77" s="221">
        <v>0</v>
      </c>
      <c r="AY77" s="221">
        <v>0</v>
      </c>
      <c r="AZ77" s="221">
        <v>0</v>
      </c>
      <c r="BA77" s="221">
        <v>0</v>
      </c>
      <c r="BB77" s="221">
        <v>0</v>
      </c>
      <c r="BC77" s="221">
        <v>0</v>
      </c>
      <c r="BD77" s="221">
        <v>0</v>
      </c>
      <c r="BE77" s="221">
        <v>0</v>
      </c>
      <c r="BF77" s="221">
        <v>0</v>
      </c>
      <c r="BG77" s="221">
        <v>0</v>
      </c>
      <c r="BH77" s="221">
        <v>0</v>
      </c>
      <c r="BI77" s="221">
        <v>0</v>
      </c>
      <c r="BJ77" s="221">
        <v>0</v>
      </c>
      <c r="BK77" s="221">
        <v>0</v>
      </c>
      <c r="BL77" s="221">
        <v>0</v>
      </c>
      <c r="BM77" s="221">
        <v>0</v>
      </c>
      <c r="BN77" s="221">
        <v>0</v>
      </c>
      <c r="BO77" s="221">
        <v>0</v>
      </c>
      <c r="BP77" s="221">
        <v>0</v>
      </c>
      <c r="BQ77" s="213" t="s">
        <v>102</v>
      </c>
    </row>
    <row r="78" spans="1:69" x14ac:dyDescent="0.3">
      <c r="A78" s="220">
        <v>46238</v>
      </c>
      <c r="B78" s="221">
        <v>1034.8691340400001</v>
      </c>
      <c r="C78" s="222"/>
      <c r="D78" s="221">
        <v>1034.8691340400001</v>
      </c>
      <c r="E78" s="222">
        <v>1.00052531</v>
      </c>
      <c r="F78" s="222">
        <v>1.0031560021592762</v>
      </c>
      <c r="G78" s="222">
        <v>1.001612218</v>
      </c>
      <c r="H78" s="222">
        <v>1.0047733061600079</v>
      </c>
      <c r="I78" s="221">
        <v>4.9397470400000003</v>
      </c>
      <c r="J78" s="221">
        <v>0</v>
      </c>
      <c r="K78" s="221">
        <v>4.9397470400000003</v>
      </c>
      <c r="L78" s="221">
        <v>1039.80888108</v>
      </c>
      <c r="M78" s="223"/>
      <c r="N78" s="221">
        <v>0</v>
      </c>
      <c r="O78" s="221">
        <v>0</v>
      </c>
      <c r="P78" s="221">
        <v>0</v>
      </c>
      <c r="Q78" s="221">
        <v>0</v>
      </c>
      <c r="R78" s="221">
        <v>1039.80888108</v>
      </c>
      <c r="S78" s="222">
        <v>8714</v>
      </c>
      <c r="T78" s="221">
        <v>9060894.5897311196</v>
      </c>
      <c r="U78" s="221">
        <v>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0</v>
      </c>
      <c r="AB78" s="221">
        <v>0</v>
      </c>
      <c r="AC78" s="221">
        <v>0</v>
      </c>
      <c r="AD78" s="221">
        <v>0</v>
      </c>
      <c r="AE78" s="220"/>
      <c r="AF78" s="220"/>
      <c r="AG78" s="222">
        <v>0</v>
      </c>
      <c r="AH78" s="224">
        <v>0</v>
      </c>
      <c r="AI78" s="224">
        <v>0</v>
      </c>
      <c r="AJ78" s="224">
        <v>6</v>
      </c>
      <c r="AK78" s="224">
        <v>252</v>
      </c>
      <c r="AL78" s="220"/>
      <c r="AM78" s="222"/>
      <c r="AN78" s="220"/>
      <c r="AO78" s="222"/>
      <c r="AP78" s="222">
        <v>0</v>
      </c>
      <c r="AQ78" s="222">
        <v>0</v>
      </c>
      <c r="AR78" s="224">
        <v>0</v>
      </c>
      <c r="AS78" s="224">
        <v>0</v>
      </c>
      <c r="AT78" s="221">
        <v>0</v>
      </c>
      <c r="AU78" s="221">
        <v>0</v>
      </c>
      <c r="AV78" s="221">
        <v>0</v>
      </c>
      <c r="AW78" s="221">
        <v>0</v>
      </c>
      <c r="AX78" s="221">
        <v>0</v>
      </c>
      <c r="AY78" s="221">
        <v>0</v>
      </c>
      <c r="AZ78" s="221">
        <v>0</v>
      </c>
      <c r="BA78" s="221">
        <v>0</v>
      </c>
      <c r="BB78" s="221">
        <v>0</v>
      </c>
      <c r="BC78" s="221">
        <v>0</v>
      </c>
      <c r="BD78" s="221">
        <v>0</v>
      </c>
      <c r="BE78" s="221">
        <v>0</v>
      </c>
      <c r="BF78" s="221">
        <v>0</v>
      </c>
      <c r="BG78" s="221">
        <v>0</v>
      </c>
      <c r="BH78" s="221">
        <v>0</v>
      </c>
      <c r="BI78" s="221">
        <v>0</v>
      </c>
      <c r="BJ78" s="221">
        <v>0</v>
      </c>
      <c r="BK78" s="221">
        <v>0</v>
      </c>
      <c r="BL78" s="221">
        <v>0</v>
      </c>
      <c r="BM78" s="221">
        <v>0</v>
      </c>
      <c r="BN78" s="221">
        <v>0</v>
      </c>
      <c r="BO78" s="221">
        <v>0</v>
      </c>
      <c r="BP78" s="221">
        <v>0</v>
      </c>
      <c r="BQ78" s="213" t="s">
        <v>102</v>
      </c>
    </row>
    <row r="79" spans="1:69" x14ac:dyDescent="0.3">
      <c r="A79" s="220">
        <v>46239</v>
      </c>
      <c r="B79" s="221">
        <v>1034.8691340400001</v>
      </c>
      <c r="C79" s="222"/>
      <c r="D79" s="221">
        <v>1034.8691340400001</v>
      </c>
      <c r="E79" s="222">
        <v>1.00052531</v>
      </c>
      <c r="F79" s="222">
        <v>1.0036829700387706</v>
      </c>
      <c r="G79" s="222">
        <v>1.001881174</v>
      </c>
      <c r="H79" s="222">
        <v>1.0055710723074067</v>
      </c>
      <c r="I79" s="221">
        <v>5.7653304500000004</v>
      </c>
      <c r="J79" s="221">
        <v>0</v>
      </c>
      <c r="K79" s="221">
        <v>5.7653304500000004</v>
      </c>
      <c r="L79" s="221">
        <v>1040.63446449</v>
      </c>
      <c r="M79" s="223"/>
      <c r="N79" s="221">
        <v>0</v>
      </c>
      <c r="O79" s="221">
        <v>0</v>
      </c>
      <c r="P79" s="221">
        <v>0</v>
      </c>
      <c r="Q79" s="221">
        <v>0</v>
      </c>
      <c r="R79" s="221">
        <v>1040.63446449</v>
      </c>
      <c r="S79" s="222">
        <v>8714</v>
      </c>
      <c r="T79" s="221">
        <v>9068088.7235658597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0"/>
      <c r="AF79" s="220"/>
      <c r="AG79" s="222">
        <v>0</v>
      </c>
      <c r="AH79" s="224">
        <v>0</v>
      </c>
      <c r="AI79" s="224">
        <v>0</v>
      </c>
      <c r="AJ79" s="224">
        <v>7</v>
      </c>
      <c r="AK79" s="224">
        <v>252</v>
      </c>
      <c r="AL79" s="220"/>
      <c r="AM79" s="222"/>
      <c r="AN79" s="220"/>
      <c r="AO79" s="222"/>
      <c r="AP79" s="222">
        <v>0</v>
      </c>
      <c r="AQ79" s="222">
        <v>0</v>
      </c>
      <c r="AR79" s="224">
        <v>0</v>
      </c>
      <c r="AS79" s="224">
        <v>0</v>
      </c>
      <c r="AT79" s="221">
        <v>0</v>
      </c>
      <c r="AU79" s="221">
        <v>0</v>
      </c>
      <c r="AV79" s="221">
        <v>0</v>
      </c>
      <c r="AW79" s="221">
        <v>0</v>
      </c>
      <c r="AX79" s="221">
        <v>0</v>
      </c>
      <c r="AY79" s="221">
        <v>0</v>
      </c>
      <c r="AZ79" s="221">
        <v>0</v>
      </c>
      <c r="BA79" s="221">
        <v>0</v>
      </c>
      <c r="BB79" s="221">
        <v>0</v>
      </c>
      <c r="BC79" s="221">
        <v>0</v>
      </c>
      <c r="BD79" s="221">
        <v>0</v>
      </c>
      <c r="BE79" s="221">
        <v>0</v>
      </c>
      <c r="BF79" s="221">
        <v>0</v>
      </c>
      <c r="BG79" s="221">
        <v>0</v>
      </c>
      <c r="BH79" s="221">
        <v>0</v>
      </c>
      <c r="BI79" s="221">
        <v>0</v>
      </c>
      <c r="BJ79" s="221">
        <v>0</v>
      </c>
      <c r="BK79" s="221">
        <v>0</v>
      </c>
      <c r="BL79" s="221">
        <v>0</v>
      </c>
      <c r="BM79" s="221">
        <v>0</v>
      </c>
      <c r="BN79" s="221">
        <v>0</v>
      </c>
      <c r="BO79" s="221">
        <v>0</v>
      </c>
      <c r="BP79" s="221">
        <v>0</v>
      </c>
      <c r="BQ79" s="213" t="s">
        <v>102</v>
      </c>
    </row>
    <row r="80" spans="1:69" x14ac:dyDescent="0.3">
      <c r="A80" s="220">
        <v>46240</v>
      </c>
      <c r="B80" s="221">
        <v>1034.8691340400001</v>
      </c>
      <c r="C80" s="222"/>
      <c r="D80" s="221">
        <v>1034.8691340400001</v>
      </c>
      <c r="E80" s="222">
        <v>1.00052531</v>
      </c>
      <c r="F80" s="222">
        <v>1.0042102147397616</v>
      </c>
      <c r="G80" s="222">
        <v>1.0021502019999999</v>
      </c>
      <c r="H80" s="222">
        <v>1.0063694648019625</v>
      </c>
      <c r="I80" s="221">
        <v>6.5915627199999998</v>
      </c>
      <c r="J80" s="221">
        <v>0</v>
      </c>
      <c r="K80" s="221">
        <v>6.5915627199999998</v>
      </c>
      <c r="L80" s="221">
        <v>1041.46069676</v>
      </c>
      <c r="M80" s="223"/>
      <c r="N80" s="221">
        <v>0</v>
      </c>
      <c r="O80" s="221">
        <v>0</v>
      </c>
      <c r="P80" s="221">
        <v>0</v>
      </c>
      <c r="Q80" s="221">
        <v>0</v>
      </c>
      <c r="R80" s="221">
        <v>1041.46069676</v>
      </c>
      <c r="S80" s="222">
        <v>8714</v>
      </c>
      <c r="T80" s="221">
        <v>9075288.5115666408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0</v>
      </c>
      <c r="AB80" s="221">
        <v>0</v>
      </c>
      <c r="AC80" s="221">
        <v>0</v>
      </c>
      <c r="AD80" s="221">
        <v>0</v>
      </c>
      <c r="AE80" s="220"/>
      <c r="AF80" s="220"/>
      <c r="AG80" s="222">
        <v>0</v>
      </c>
      <c r="AH80" s="224">
        <v>0</v>
      </c>
      <c r="AI80" s="224">
        <v>0</v>
      </c>
      <c r="AJ80" s="224">
        <v>8</v>
      </c>
      <c r="AK80" s="224">
        <v>252</v>
      </c>
      <c r="AL80" s="220"/>
      <c r="AM80" s="222"/>
      <c r="AN80" s="220"/>
      <c r="AO80" s="222"/>
      <c r="AP80" s="222">
        <v>0</v>
      </c>
      <c r="AQ80" s="222">
        <v>0</v>
      </c>
      <c r="AR80" s="224">
        <v>0</v>
      </c>
      <c r="AS80" s="224">
        <v>0</v>
      </c>
      <c r="AT80" s="221">
        <v>0</v>
      </c>
      <c r="AU80" s="221">
        <v>0</v>
      </c>
      <c r="AV80" s="221">
        <v>0</v>
      </c>
      <c r="AW80" s="221">
        <v>0</v>
      </c>
      <c r="AX80" s="221">
        <v>0</v>
      </c>
      <c r="AY80" s="221">
        <v>0</v>
      </c>
      <c r="AZ80" s="221">
        <v>0</v>
      </c>
      <c r="BA80" s="221">
        <v>0</v>
      </c>
      <c r="BB80" s="221">
        <v>0</v>
      </c>
      <c r="BC80" s="221">
        <v>0</v>
      </c>
      <c r="BD80" s="221">
        <v>0</v>
      </c>
      <c r="BE80" s="221">
        <v>0</v>
      </c>
      <c r="BF80" s="221">
        <v>0</v>
      </c>
      <c r="BG80" s="221">
        <v>0</v>
      </c>
      <c r="BH80" s="221">
        <v>0</v>
      </c>
      <c r="BI80" s="221">
        <v>0</v>
      </c>
      <c r="BJ80" s="221">
        <v>0</v>
      </c>
      <c r="BK80" s="221">
        <v>0</v>
      </c>
      <c r="BL80" s="221">
        <v>0</v>
      </c>
      <c r="BM80" s="221">
        <v>0</v>
      </c>
      <c r="BN80" s="221">
        <v>0</v>
      </c>
      <c r="BO80" s="221">
        <v>0</v>
      </c>
      <c r="BP80" s="221">
        <v>0</v>
      </c>
      <c r="BQ80" s="213" t="s">
        <v>102</v>
      </c>
    </row>
    <row r="81" spans="1:69" x14ac:dyDescent="0.3">
      <c r="A81" s="220">
        <v>46241</v>
      </c>
      <c r="B81" s="221">
        <v>1034.8691340400001</v>
      </c>
      <c r="C81" s="222"/>
      <c r="D81" s="221">
        <v>1034.8691340400001</v>
      </c>
      <c r="E81" s="222">
        <v>1.00052531</v>
      </c>
      <c r="F81" s="222">
        <v>1.0047377364076666</v>
      </c>
      <c r="G81" s="222">
        <v>1.0024193020000001</v>
      </c>
      <c r="H81" s="222">
        <v>1.0071685040238574</v>
      </c>
      <c r="I81" s="221">
        <v>7.4184635200000004</v>
      </c>
      <c r="J81" s="221">
        <v>0</v>
      </c>
      <c r="K81" s="221">
        <v>7.4184635200000004</v>
      </c>
      <c r="L81" s="221">
        <v>1042.28759756</v>
      </c>
      <c r="M81" s="223"/>
      <c r="N81" s="221">
        <v>0</v>
      </c>
      <c r="O81" s="221">
        <v>0</v>
      </c>
      <c r="P81" s="221">
        <v>0</v>
      </c>
      <c r="Q81" s="221">
        <v>0</v>
      </c>
      <c r="R81" s="221">
        <v>1042.28759756</v>
      </c>
      <c r="S81" s="222">
        <v>8714</v>
      </c>
      <c r="T81" s="221">
        <v>9082494.1251378395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0"/>
      <c r="AF81" s="220"/>
      <c r="AG81" s="222">
        <v>0</v>
      </c>
      <c r="AH81" s="224">
        <v>0</v>
      </c>
      <c r="AI81" s="224">
        <v>0</v>
      </c>
      <c r="AJ81" s="224">
        <v>9</v>
      </c>
      <c r="AK81" s="224">
        <v>252</v>
      </c>
      <c r="AL81" s="220"/>
      <c r="AM81" s="222"/>
      <c r="AN81" s="220"/>
      <c r="AO81" s="222"/>
      <c r="AP81" s="222">
        <v>0</v>
      </c>
      <c r="AQ81" s="222">
        <v>0</v>
      </c>
      <c r="AR81" s="224">
        <v>0</v>
      </c>
      <c r="AS81" s="224">
        <v>0</v>
      </c>
      <c r="AT81" s="221">
        <v>0</v>
      </c>
      <c r="AU81" s="221">
        <v>0</v>
      </c>
      <c r="AV81" s="221">
        <v>0</v>
      </c>
      <c r="AW81" s="221">
        <v>0</v>
      </c>
      <c r="AX81" s="221">
        <v>0</v>
      </c>
      <c r="AY81" s="221">
        <v>0</v>
      </c>
      <c r="AZ81" s="221">
        <v>0</v>
      </c>
      <c r="BA81" s="221">
        <v>0</v>
      </c>
      <c r="BB81" s="221">
        <v>0</v>
      </c>
      <c r="BC81" s="221">
        <v>0</v>
      </c>
      <c r="BD81" s="221">
        <v>0</v>
      </c>
      <c r="BE81" s="221">
        <v>0</v>
      </c>
      <c r="BF81" s="221">
        <v>0</v>
      </c>
      <c r="BG81" s="221">
        <v>0</v>
      </c>
      <c r="BH81" s="221">
        <v>0</v>
      </c>
      <c r="BI81" s="221">
        <v>0</v>
      </c>
      <c r="BJ81" s="221">
        <v>0</v>
      </c>
      <c r="BK81" s="221">
        <v>0</v>
      </c>
      <c r="BL81" s="221">
        <v>0</v>
      </c>
      <c r="BM81" s="221">
        <v>0</v>
      </c>
      <c r="BN81" s="221">
        <v>0</v>
      </c>
      <c r="BO81" s="221">
        <v>0</v>
      </c>
      <c r="BP81" s="221">
        <v>0</v>
      </c>
      <c r="BQ81" s="213" t="s">
        <v>102</v>
      </c>
    </row>
    <row r="82" spans="1:69" x14ac:dyDescent="0.3">
      <c r="A82" s="220">
        <v>46242</v>
      </c>
      <c r="B82" s="221">
        <v>1034.8691340400001</v>
      </c>
      <c r="C82" s="222"/>
      <c r="D82" s="221">
        <v>1034.8691340400001</v>
      </c>
      <c r="E82" s="222">
        <v>1</v>
      </c>
      <c r="F82" s="222">
        <v>1.0047377364076666</v>
      </c>
      <c r="G82" s="222">
        <v>1.0024193020000001</v>
      </c>
      <c r="H82" s="222">
        <v>1.0071685040238574</v>
      </c>
      <c r="I82" s="221">
        <v>7.4184635200000004</v>
      </c>
      <c r="J82" s="221">
        <v>0</v>
      </c>
      <c r="K82" s="221">
        <v>7.4184635200000004</v>
      </c>
      <c r="L82" s="221">
        <v>1042.28759756</v>
      </c>
      <c r="M82" s="223"/>
      <c r="N82" s="221">
        <v>0</v>
      </c>
      <c r="O82" s="221">
        <v>0</v>
      </c>
      <c r="P82" s="221">
        <v>0</v>
      </c>
      <c r="Q82" s="221">
        <v>0</v>
      </c>
      <c r="R82" s="221">
        <v>1042.28759756</v>
      </c>
      <c r="S82" s="222">
        <v>8714</v>
      </c>
      <c r="T82" s="221">
        <v>9082494.1251378395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0"/>
      <c r="AF82" s="220"/>
      <c r="AG82" s="222">
        <v>0</v>
      </c>
      <c r="AH82" s="224">
        <v>0</v>
      </c>
      <c r="AI82" s="224">
        <v>0</v>
      </c>
      <c r="AJ82" s="224">
        <v>9</v>
      </c>
      <c r="AK82" s="224">
        <v>252</v>
      </c>
      <c r="AL82" s="220"/>
      <c r="AM82" s="222"/>
      <c r="AN82" s="220"/>
      <c r="AO82" s="222"/>
      <c r="AP82" s="222">
        <v>0</v>
      </c>
      <c r="AQ82" s="222">
        <v>0</v>
      </c>
      <c r="AR82" s="224">
        <v>0</v>
      </c>
      <c r="AS82" s="224">
        <v>0</v>
      </c>
      <c r="AT82" s="221">
        <v>0</v>
      </c>
      <c r="AU82" s="221">
        <v>0</v>
      </c>
      <c r="AV82" s="221">
        <v>0</v>
      </c>
      <c r="AW82" s="221">
        <v>0</v>
      </c>
      <c r="AX82" s="221">
        <v>0</v>
      </c>
      <c r="AY82" s="221">
        <v>0</v>
      </c>
      <c r="AZ82" s="221">
        <v>0</v>
      </c>
      <c r="BA82" s="221">
        <v>0</v>
      </c>
      <c r="BB82" s="221">
        <v>0</v>
      </c>
      <c r="BC82" s="221">
        <v>0</v>
      </c>
      <c r="BD82" s="221">
        <v>0</v>
      </c>
      <c r="BE82" s="221">
        <v>0</v>
      </c>
      <c r="BF82" s="221">
        <v>0</v>
      </c>
      <c r="BG82" s="221">
        <v>0</v>
      </c>
      <c r="BH82" s="221">
        <v>0</v>
      </c>
      <c r="BI82" s="221">
        <v>0</v>
      </c>
      <c r="BJ82" s="221">
        <v>0</v>
      </c>
      <c r="BK82" s="221">
        <v>0</v>
      </c>
      <c r="BL82" s="221">
        <v>0</v>
      </c>
      <c r="BM82" s="221">
        <v>0</v>
      </c>
      <c r="BN82" s="221">
        <v>0</v>
      </c>
      <c r="BO82" s="221">
        <v>0</v>
      </c>
      <c r="BP82" s="221">
        <v>0</v>
      </c>
      <c r="BQ82" s="213" t="s">
        <v>102</v>
      </c>
    </row>
    <row r="83" spans="1:69" x14ac:dyDescent="0.3">
      <c r="A83" s="220">
        <v>46243</v>
      </c>
      <c r="B83" s="221">
        <v>1034.8691340400001</v>
      </c>
      <c r="C83" s="222"/>
      <c r="D83" s="221">
        <v>1034.8691340400001</v>
      </c>
      <c r="E83" s="222">
        <v>1</v>
      </c>
      <c r="F83" s="222">
        <v>1.0047377364076666</v>
      </c>
      <c r="G83" s="222">
        <v>1.0024193020000001</v>
      </c>
      <c r="H83" s="222">
        <v>1.0071685040238574</v>
      </c>
      <c r="I83" s="221">
        <v>7.4184635200000004</v>
      </c>
      <c r="J83" s="221">
        <v>0</v>
      </c>
      <c r="K83" s="221">
        <v>7.4184635200000004</v>
      </c>
      <c r="L83" s="221">
        <v>1042.28759756</v>
      </c>
      <c r="M83" s="223"/>
      <c r="N83" s="221">
        <v>0</v>
      </c>
      <c r="O83" s="221">
        <v>0</v>
      </c>
      <c r="P83" s="221">
        <v>0</v>
      </c>
      <c r="Q83" s="221">
        <v>0</v>
      </c>
      <c r="R83" s="221">
        <v>1042.28759756</v>
      </c>
      <c r="S83" s="222">
        <v>8714</v>
      </c>
      <c r="T83" s="221">
        <v>9082494.1251378395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0"/>
      <c r="AF83" s="220"/>
      <c r="AG83" s="222">
        <v>0</v>
      </c>
      <c r="AH83" s="224">
        <v>0</v>
      </c>
      <c r="AI83" s="224">
        <v>0</v>
      </c>
      <c r="AJ83" s="224">
        <v>9</v>
      </c>
      <c r="AK83" s="224">
        <v>252</v>
      </c>
      <c r="AL83" s="220"/>
      <c r="AM83" s="222"/>
      <c r="AN83" s="220"/>
      <c r="AO83" s="222"/>
      <c r="AP83" s="222">
        <v>0</v>
      </c>
      <c r="AQ83" s="222">
        <v>0</v>
      </c>
      <c r="AR83" s="224">
        <v>0</v>
      </c>
      <c r="AS83" s="224">
        <v>0</v>
      </c>
      <c r="AT83" s="221">
        <v>0</v>
      </c>
      <c r="AU83" s="221">
        <v>0</v>
      </c>
      <c r="AV83" s="221">
        <v>0</v>
      </c>
      <c r="AW83" s="221">
        <v>0</v>
      </c>
      <c r="AX83" s="221">
        <v>0</v>
      </c>
      <c r="AY83" s="221">
        <v>0</v>
      </c>
      <c r="AZ83" s="221">
        <v>0</v>
      </c>
      <c r="BA83" s="221">
        <v>0</v>
      </c>
      <c r="BB83" s="221">
        <v>0</v>
      </c>
      <c r="BC83" s="221">
        <v>0</v>
      </c>
      <c r="BD83" s="221">
        <v>0</v>
      </c>
      <c r="BE83" s="221">
        <v>0</v>
      </c>
      <c r="BF83" s="221">
        <v>0</v>
      </c>
      <c r="BG83" s="221">
        <v>0</v>
      </c>
      <c r="BH83" s="221">
        <v>0</v>
      </c>
      <c r="BI83" s="221">
        <v>0</v>
      </c>
      <c r="BJ83" s="221">
        <v>0</v>
      </c>
      <c r="BK83" s="221">
        <v>0</v>
      </c>
      <c r="BL83" s="221">
        <v>0</v>
      </c>
      <c r="BM83" s="221">
        <v>0</v>
      </c>
      <c r="BN83" s="221">
        <v>0</v>
      </c>
      <c r="BO83" s="221">
        <v>0</v>
      </c>
      <c r="BP83" s="221">
        <v>0</v>
      </c>
      <c r="BQ83" s="213" t="s">
        <v>102</v>
      </c>
    </row>
    <row r="84" spans="1:69" x14ac:dyDescent="0.3">
      <c r="A84" s="220">
        <v>46244</v>
      </c>
      <c r="B84" s="221">
        <v>1034.8691340400001</v>
      </c>
      <c r="C84" s="222"/>
      <c r="D84" s="221">
        <v>1034.8691340400001</v>
      </c>
      <c r="E84" s="222">
        <v>1.00052531</v>
      </c>
      <c r="F84" s="222">
        <v>1.0052655351879789</v>
      </c>
      <c r="G84" s="222">
        <v>1.0026884739999999</v>
      </c>
      <c r="H84" s="222">
        <v>1.0079681702673857</v>
      </c>
      <c r="I84" s="221">
        <v>8.2460131800000003</v>
      </c>
      <c r="J84" s="221">
        <v>0</v>
      </c>
      <c r="K84" s="221">
        <v>8.2460131800000003</v>
      </c>
      <c r="L84" s="221">
        <v>1043.1151472200002</v>
      </c>
      <c r="M84" s="223"/>
      <c r="N84" s="221">
        <v>0</v>
      </c>
      <c r="O84" s="221">
        <v>0</v>
      </c>
      <c r="P84" s="221">
        <v>0</v>
      </c>
      <c r="Q84" s="221">
        <v>0</v>
      </c>
      <c r="R84" s="221">
        <v>1043.1151472199999</v>
      </c>
      <c r="S84" s="222">
        <v>8714</v>
      </c>
      <c r="T84" s="221">
        <v>9089705.3928750791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0"/>
      <c r="AF84" s="220"/>
      <c r="AG84" s="222">
        <v>0</v>
      </c>
      <c r="AH84" s="224">
        <v>0</v>
      </c>
      <c r="AI84" s="224">
        <v>0</v>
      </c>
      <c r="AJ84" s="224">
        <v>10</v>
      </c>
      <c r="AK84" s="224">
        <v>252</v>
      </c>
      <c r="AL84" s="220"/>
      <c r="AM84" s="222"/>
      <c r="AN84" s="220"/>
      <c r="AO84" s="222"/>
      <c r="AP84" s="222">
        <v>0</v>
      </c>
      <c r="AQ84" s="222">
        <v>0</v>
      </c>
      <c r="AR84" s="224">
        <v>0</v>
      </c>
      <c r="AS84" s="224">
        <v>0</v>
      </c>
      <c r="AT84" s="221">
        <v>0</v>
      </c>
      <c r="AU84" s="221">
        <v>0</v>
      </c>
      <c r="AV84" s="221">
        <v>0</v>
      </c>
      <c r="AW84" s="221">
        <v>0</v>
      </c>
      <c r="AX84" s="221">
        <v>0</v>
      </c>
      <c r="AY84" s="221">
        <v>0</v>
      </c>
      <c r="AZ84" s="221">
        <v>0</v>
      </c>
      <c r="BA84" s="221">
        <v>0</v>
      </c>
      <c r="BB84" s="221">
        <v>0</v>
      </c>
      <c r="BC84" s="221">
        <v>0</v>
      </c>
      <c r="BD84" s="221">
        <v>0</v>
      </c>
      <c r="BE84" s="221">
        <v>0</v>
      </c>
      <c r="BF84" s="221">
        <v>0</v>
      </c>
      <c r="BG84" s="221">
        <v>0</v>
      </c>
      <c r="BH84" s="221">
        <v>0</v>
      </c>
      <c r="BI84" s="221">
        <v>0</v>
      </c>
      <c r="BJ84" s="221">
        <v>0</v>
      </c>
      <c r="BK84" s="221">
        <v>0</v>
      </c>
      <c r="BL84" s="221">
        <v>0</v>
      </c>
      <c r="BM84" s="221">
        <v>0</v>
      </c>
      <c r="BN84" s="221">
        <v>0</v>
      </c>
      <c r="BO84" s="221">
        <v>0</v>
      </c>
      <c r="BP84" s="221">
        <v>0</v>
      </c>
      <c r="BQ84" s="213" t="s">
        <v>102</v>
      </c>
    </row>
    <row r="85" spans="1:69" x14ac:dyDescent="0.3">
      <c r="A85" s="220">
        <v>46245</v>
      </c>
      <c r="B85" s="221">
        <v>1034.8691340400001</v>
      </c>
      <c r="C85" s="222"/>
      <c r="D85" s="221">
        <v>1034.8691340400001</v>
      </c>
      <c r="E85" s="222">
        <v>1.00052531</v>
      </c>
      <c r="F85" s="222">
        <v>1.0057936112262684</v>
      </c>
      <c r="G85" s="222">
        <v>1.0029577190000001</v>
      </c>
      <c r="H85" s="222">
        <v>1.0087684648703756</v>
      </c>
      <c r="I85" s="221">
        <v>9.0742137799999991</v>
      </c>
      <c r="J85" s="221">
        <v>0</v>
      </c>
      <c r="K85" s="221">
        <v>9.0742137799999991</v>
      </c>
      <c r="L85" s="221">
        <v>1043.9433478200001</v>
      </c>
      <c r="M85" s="223"/>
      <c r="N85" s="221">
        <v>0</v>
      </c>
      <c r="O85" s="221">
        <v>0</v>
      </c>
      <c r="P85" s="221">
        <v>0</v>
      </c>
      <c r="Q85" s="221">
        <v>0</v>
      </c>
      <c r="R85" s="221">
        <v>1043.9433478200001</v>
      </c>
      <c r="S85" s="222">
        <v>8714</v>
      </c>
      <c r="T85" s="221">
        <v>9096922.3329034802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0"/>
      <c r="AF85" s="220"/>
      <c r="AG85" s="222">
        <v>0</v>
      </c>
      <c r="AH85" s="224">
        <v>0</v>
      </c>
      <c r="AI85" s="224">
        <v>0</v>
      </c>
      <c r="AJ85" s="224">
        <v>11</v>
      </c>
      <c r="AK85" s="224">
        <v>252</v>
      </c>
      <c r="AL85" s="220"/>
      <c r="AM85" s="222"/>
      <c r="AN85" s="220"/>
      <c r="AO85" s="222"/>
      <c r="AP85" s="222">
        <v>0</v>
      </c>
      <c r="AQ85" s="222">
        <v>0</v>
      </c>
      <c r="AR85" s="224">
        <v>0</v>
      </c>
      <c r="AS85" s="224">
        <v>0</v>
      </c>
      <c r="AT85" s="221">
        <v>0</v>
      </c>
      <c r="AU85" s="221">
        <v>0</v>
      </c>
      <c r="AV85" s="221">
        <v>0</v>
      </c>
      <c r="AW85" s="221">
        <v>0</v>
      </c>
      <c r="AX85" s="221">
        <v>0</v>
      </c>
      <c r="AY85" s="221">
        <v>0</v>
      </c>
      <c r="AZ85" s="221">
        <v>0</v>
      </c>
      <c r="BA85" s="221">
        <v>0</v>
      </c>
      <c r="BB85" s="221">
        <v>0</v>
      </c>
      <c r="BC85" s="221">
        <v>0</v>
      </c>
      <c r="BD85" s="221">
        <v>0</v>
      </c>
      <c r="BE85" s="221">
        <v>0</v>
      </c>
      <c r="BF85" s="221">
        <v>0</v>
      </c>
      <c r="BG85" s="221">
        <v>0</v>
      </c>
      <c r="BH85" s="221">
        <v>0</v>
      </c>
      <c r="BI85" s="221">
        <v>0</v>
      </c>
      <c r="BJ85" s="221">
        <v>0</v>
      </c>
      <c r="BK85" s="221">
        <v>0</v>
      </c>
      <c r="BL85" s="221">
        <v>0</v>
      </c>
      <c r="BM85" s="221">
        <v>0</v>
      </c>
      <c r="BN85" s="221">
        <v>0</v>
      </c>
      <c r="BO85" s="221">
        <v>0</v>
      </c>
      <c r="BP85" s="221">
        <v>0</v>
      </c>
      <c r="BQ85" s="213" t="s">
        <v>102</v>
      </c>
    </row>
    <row r="86" spans="1:69" x14ac:dyDescent="0.3">
      <c r="A86" s="220">
        <v>46246</v>
      </c>
      <c r="B86" s="221">
        <v>1034.8691340400001</v>
      </c>
      <c r="C86" s="222"/>
      <c r="D86" s="221">
        <v>1034.8691340400001</v>
      </c>
      <c r="E86" s="222">
        <v>1.00052531</v>
      </c>
      <c r="F86" s="222">
        <v>1.0063219646681818</v>
      </c>
      <c r="G86" s="222">
        <v>1.003227036</v>
      </c>
      <c r="H86" s="222">
        <v>1.0095693971925104</v>
      </c>
      <c r="I86" s="221">
        <v>9.9030735799999992</v>
      </c>
      <c r="J86" s="221">
        <v>0</v>
      </c>
      <c r="K86" s="221">
        <v>9.9030735799999992</v>
      </c>
      <c r="L86" s="221">
        <v>1044.77220762</v>
      </c>
      <c r="M86" s="223"/>
      <c r="N86" s="221">
        <v>0</v>
      </c>
      <c r="O86" s="221">
        <v>0</v>
      </c>
      <c r="P86" s="221">
        <v>0</v>
      </c>
      <c r="Q86" s="221">
        <v>0</v>
      </c>
      <c r="R86" s="221">
        <v>1044.77220762</v>
      </c>
      <c r="S86" s="222">
        <v>8714</v>
      </c>
      <c r="T86" s="221">
        <v>9104145.0172006804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0"/>
      <c r="AF86" s="220"/>
      <c r="AG86" s="222">
        <v>0</v>
      </c>
      <c r="AH86" s="224">
        <v>0</v>
      </c>
      <c r="AI86" s="224">
        <v>0</v>
      </c>
      <c r="AJ86" s="224">
        <v>12</v>
      </c>
      <c r="AK86" s="224">
        <v>252</v>
      </c>
      <c r="AL86" s="220"/>
      <c r="AM86" s="222"/>
      <c r="AN86" s="220"/>
      <c r="AO86" s="222"/>
      <c r="AP86" s="222">
        <v>0</v>
      </c>
      <c r="AQ86" s="222">
        <v>0</v>
      </c>
      <c r="AR86" s="224">
        <v>0</v>
      </c>
      <c r="AS86" s="224">
        <v>0</v>
      </c>
      <c r="AT86" s="221">
        <v>0</v>
      </c>
      <c r="AU86" s="221">
        <v>0</v>
      </c>
      <c r="AV86" s="221">
        <v>0</v>
      </c>
      <c r="AW86" s="221">
        <v>0</v>
      </c>
      <c r="AX86" s="221">
        <v>0</v>
      </c>
      <c r="AY86" s="221">
        <v>0</v>
      </c>
      <c r="AZ86" s="221">
        <v>0</v>
      </c>
      <c r="BA86" s="221">
        <v>0</v>
      </c>
      <c r="BB86" s="221">
        <v>0</v>
      </c>
      <c r="BC86" s="221">
        <v>0</v>
      </c>
      <c r="BD86" s="221">
        <v>0</v>
      </c>
      <c r="BE86" s="221">
        <v>0</v>
      </c>
      <c r="BF86" s="221">
        <v>0</v>
      </c>
      <c r="BG86" s="221">
        <v>0</v>
      </c>
      <c r="BH86" s="221">
        <v>0</v>
      </c>
      <c r="BI86" s="221">
        <v>0</v>
      </c>
      <c r="BJ86" s="221">
        <v>0</v>
      </c>
      <c r="BK86" s="221">
        <v>0</v>
      </c>
      <c r="BL86" s="221">
        <v>0</v>
      </c>
      <c r="BM86" s="221">
        <v>0</v>
      </c>
      <c r="BN86" s="221">
        <v>0</v>
      </c>
      <c r="BO86" s="221">
        <v>0</v>
      </c>
      <c r="BP86" s="221">
        <v>0</v>
      </c>
      <c r="BQ86" s="213" t="s">
        <v>102</v>
      </c>
    </row>
    <row r="87" spans="1:69" x14ac:dyDescent="0.3">
      <c r="A87" s="220">
        <v>46247</v>
      </c>
      <c r="B87" s="221">
        <v>1034.8691340400001</v>
      </c>
      <c r="C87" s="222"/>
      <c r="D87" s="221">
        <v>1034.8691340400001</v>
      </c>
      <c r="E87" s="222">
        <v>1.00052531</v>
      </c>
      <c r="F87" s="222">
        <v>1.0068505956594416</v>
      </c>
      <c r="G87" s="222">
        <v>1.003496425</v>
      </c>
      <c r="H87" s="222">
        <v>1.010370977609105</v>
      </c>
      <c r="I87" s="221">
        <v>10.732605019999999</v>
      </c>
      <c r="J87" s="221">
        <v>0</v>
      </c>
      <c r="K87" s="221">
        <v>10.732605019999999</v>
      </c>
      <c r="L87" s="221">
        <v>1045.60173906</v>
      </c>
      <c r="M87" s="223"/>
      <c r="N87" s="221">
        <v>0</v>
      </c>
      <c r="O87" s="221">
        <v>0</v>
      </c>
      <c r="P87" s="221">
        <v>0</v>
      </c>
      <c r="Q87" s="221">
        <v>0</v>
      </c>
      <c r="R87" s="221">
        <v>1045.60173906</v>
      </c>
      <c r="S87" s="222">
        <v>8714</v>
      </c>
      <c r="T87" s="221">
        <v>9111373.5541688409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0"/>
      <c r="AF87" s="220"/>
      <c r="AG87" s="222">
        <v>0</v>
      </c>
      <c r="AH87" s="224">
        <v>0</v>
      </c>
      <c r="AI87" s="224">
        <v>0</v>
      </c>
      <c r="AJ87" s="224">
        <v>13</v>
      </c>
      <c r="AK87" s="224">
        <v>252</v>
      </c>
      <c r="AL87" s="220"/>
      <c r="AM87" s="222"/>
      <c r="AN87" s="220"/>
      <c r="AO87" s="222"/>
      <c r="AP87" s="222">
        <v>0</v>
      </c>
      <c r="AQ87" s="222">
        <v>0</v>
      </c>
      <c r="AR87" s="224">
        <v>0</v>
      </c>
      <c r="AS87" s="224">
        <v>0</v>
      </c>
      <c r="AT87" s="221">
        <v>0</v>
      </c>
      <c r="AU87" s="221">
        <v>0</v>
      </c>
      <c r="AV87" s="221">
        <v>0</v>
      </c>
      <c r="AW87" s="221">
        <v>0</v>
      </c>
      <c r="AX87" s="221">
        <v>0</v>
      </c>
      <c r="AY87" s="221">
        <v>0</v>
      </c>
      <c r="AZ87" s="221">
        <v>0</v>
      </c>
      <c r="BA87" s="221">
        <v>0</v>
      </c>
      <c r="BB87" s="221">
        <v>0</v>
      </c>
      <c r="BC87" s="221">
        <v>0</v>
      </c>
      <c r="BD87" s="221">
        <v>0</v>
      </c>
      <c r="BE87" s="221">
        <v>0</v>
      </c>
      <c r="BF87" s="221">
        <v>0</v>
      </c>
      <c r="BG87" s="221">
        <v>0</v>
      </c>
      <c r="BH87" s="221">
        <v>0</v>
      </c>
      <c r="BI87" s="221">
        <v>0</v>
      </c>
      <c r="BJ87" s="221">
        <v>0</v>
      </c>
      <c r="BK87" s="221">
        <v>0</v>
      </c>
      <c r="BL87" s="221">
        <v>0</v>
      </c>
      <c r="BM87" s="221">
        <v>0</v>
      </c>
      <c r="BN87" s="221">
        <v>0</v>
      </c>
      <c r="BO87" s="221">
        <v>0</v>
      </c>
      <c r="BP87" s="221">
        <v>0</v>
      </c>
      <c r="BQ87" s="213" t="s">
        <v>102</v>
      </c>
    </row>
    <row r="88" spans="1:69" x14ac:dyDescent="0.3">
      <c r="A88" s="220">
        <v>46248</v>
      </c>
      <c r="B88" s="221">
        <v>1034.8691340400001</v>
      </c>
      <c r="C88" s="222"/>
      <c r="D88" s="221">
        <v>1034.8691340400001</v>
      </c>
      <c r="E88" s="222">
        <v>1.00052531</v>
      </c>
      <c r="F88" s="222">
        <v>1.0073795043458473</v>
      </c>
      <c r="G88" s="222">
        <v>1.0037658869999999</v>
      </c>
      <c r="H88" s="222">
        <v>1.0111731773631165</v>
      </c>
      <c r="I88" s="221">
        <v>11.562775999999999</v>
      </c>
      <c r="J88" s="221">
        <v>0</v>
      </c>
      <c r="K88" s="221">
        <v>11.562775999999999</v>
      </c>
      <c r="L88" s="221">
        <v>1046.43191004</v>
      </c>
      <c r="M88" s="223"/>
      <c r="N88" s="221">
        <v>0</v>
      </c>
      <c r="O88" s="221">
        <v>0</v>
      </c>
      <c r="P88" s="221">
        <v>0</v>
      </c>
      <c r="Q88" s="221">
        <v>0</v>
      </c>
      <c r="R88" s="221">
        <v>1046.43191004</v>
      </c>
      <c r="S88" s="222">
        <v>8714</v>
      </c>
      <c r="T88" s="221">
        <v>9118607.6640885603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0</v>
      </c>
      <c r="AB88" s="221">
        <v>0</v>
      </c>
      <c r="AC88" s="221">
        <v>0</v>
      </c>
      <c r="AD88" s="221">
        <v>0</v>
      </c>
      <c r="AE88" s="220"/>
      <c r="AF88" s="220"/>
      <c r="AG88" s="222">
        <v>0</v>
      </c>
      <c r="AH88" s="224">
        <v>0</v>
      </c>
      <c r="AI88" s="224">
        <v>0</v>
      </c>
      <c r="AJ88" s="224">
        <v>14</v>
      </c>
      <c r="AK88" s="224">
        <v>252</v>
      </c>
      <c r="AL88" s="220"/>
      <c r="AM88" s="222"/>
      <c r="AN88" s="220"/>
      <c r="AO88" s="222"/>
      <c r="AP88" s="222">
        <v>0</v>
      </c>
      <c r="AQ88" s="222">
        <v>0</v>
      </c>
      <c r="AR88" s="224">
        <v>0</v>
      </c>
      <c r="AS88" s="224">
        <v>0</v>
      </c>
      <c r="AT88" s="221">
        <v>0</v>
      </c>
      <c r="AU88" s="221">
        <v>0</v>
      </c>
      <c r="AV88" s="221">
        <v>0</v>
      </c>
      <c r="AW88" s="221">
        <v>0</v>
      </c>
      <c r="AX88" s="221">
        <v>0</v>
      </c>
      <c r="AY88" s="221">
        <v>0</v>
      </c>
      <c r="AZ88" s="221">
        <v>0</v>
      </c>
      <c r="BA88" s="221">
        <v>0</v>
      </c>
      <c r="BB88" s="221">
        <v>0</v>
      </c>
      <c r="BC88" s="221">
        <v>0</v>
      </c>
      <c r="BD88" s="221">
        <v>0</v>
      </c>
      <c r="BE88" s="221">
        <v>0</v>
      </c>
      <c r="BF88" s="221">
        <v>0</v>
      </c>
      <c r="BG88" s="221">
        <v>0</v>
      </c>
      <c r="BH88" s="221">
        <v>0</v>
      </c>
      <c r="BI88" s="221">
        <v>0</v>
      </c>
      <c r="BJ88" s="221">
        <v>0</v>
      </c>
      <c r="BK88" s="221">
        <v>0</v>
      </c>
      <c r="BL88" s="221">
        <v>0</v>
      </c>
      <c r="BM88" s="221">
        <v>0</v>
      </c>
      <c r="BN88" s="221">
        <v>0</v>
      </c>
      <c r="BO88" s="221">
        <v>0</v>
      </c>
      <c r="BP88" s="221">
        <v>0</v>
      </c>
      <c r="BQ88" s="213" t="s">
        <v>102</v>
      </c>
    </row>
    <row r="89" spans="1:69" x14ac:dyDescent="0.3">
      <c r="A89" s="220">
        <v>46249</v>
      </c>
      <c r="B89" s="221">
        <v>1034.8691340400001</v>
      </c>
      <c r="C89" s="222"/>
      <c r="D89" s="221">
        <v>1034.8691340400001</v>
      </c>
      <c r="E89" s="222">
        <v>1</v>
      </c>
      <c r="F89" s="222">
        <v>1.0073795043458473</v>
      </c>
      <c r="G89" s="222">
        <v>1.0037658869999999</v>
      </c>
      <c r="H89" s="222">
        <v>1.0111731773631165</v>
      </c>
      <c r="I89" s="221">
        <v>11.562775999999999</v>
      </c>
      <c r="J89" s="221">
        <v>0</v>
      </c>
      <c r="K89" s="221">
        <v>11.562775999999999</v>
      </c>
      <c r="L89" s="221">
        <v>1046.43191004</v>
      </c>
      <c r="M89" s="223"/>
      <c r="N89" s="221">
        <v>0</v>
      </c>
      <c r="O89" s="221">
        <v>0</v>
      </c>
      <c r="P89" s="221">
        <v>0</v>
      </c>
      <c r="Q89" s="221">
        <v>0</v>
      </c>
      <c r="R89" s="221">
        <v>1046.43191004</v>
      </c>
      <c r="S89" s="222">
        <v>8714</v>
      </c>
      <c r="T89" s="221">
        <v>9118607.6640885603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0"/>
      <c r="AF89" s="220"/>
      <c r="AG89" s="222">
        <v>0</v>
      </c>
      <c r="AH89" s="224">
        <v>0</v>
      </c>
      <c r="AI89" s="224">
        <v>0</v>
      </c>
      <c r="AJ89" s="224">
        <v>14</v>
      </c>
      <c r="AK89" s="224">
        <v>252</v>
      </c>
      <c r="AL89" s="220"/>
      <c r="AM89" s="222"/>
      <c r="AN89" s="220"/>
      <c r="AO89" s="222"/>
      <c r="AP89" s="222">
        <v>0</v>
      </c>
      <c r="AQ89" s="222">
        <v>0</v>
      </c>
      <c r="AR89" s="224">
        <v>0</v>
      </c>
      <c r="AS89" s="224">
        <v>0</v>
      </c>
      <c r="AT89" s="221">
        <v>0</v>
      </c>
      <c r="AU89" s="221">
        <v>0</v>
      </c>
      <c r="AV89" s="221">
        <v>0</v>
      </c>
      <c r="AW89" s="221">
        <v>0</v>
      </c>
      <c r="AX89" s="221">
        <v>0</v>
      </c>
      <c r="AY89" s="221">
        <v>0</v>
      </c>
      <c r="AZ89" s="221">
        <v>0</v>
      </c>
      <c r="BA89" s="221">
        <v>0</v>
      </c>
      <c r="BB89" s="221">
        <v>0</v>
      </c>
      <c r="BC89" s="221">
        <v>0</v>
      </c>
      <c r="BD89" s="221">
        <v>0</v>
      </c>
      <c r="BE89" s="221">
        <v>0</v>
      </c>
      <c r="BF89" s="221">
        <v>0</v>
      </c>
      <c r="BG89" s="221">
        <v>0</v>
      </c>
      <c r="BH89" s="221">
        <v>0</v>
      </c>
      <c r="BI89" s="221">
        <v>0</v>
      </c>
      <c r="BJ89" s="221">
        <v>0</v>
      </c>
      <c r="BK89" s="221">
        <v>0</v>
      </c>
      <c r="BL89" s="221">
        <v>0</v>
      </c>
      <c r="BM89" s="221">
        <v>0</v>
      </c>
      <c r="BN89" s="221">
        <v>0</v>
      </c>
      <c r="BO89" s="221">
        <v>0</v>
      </c>
      <c r="BP89" s="221">
        <v>0</v>
      </c>
      <c r="BQ89" s="213" t="s">
        <v>102</v>
      </c>
    </row>
    <row r="90" spans="1:69" x14ac:dyDescent="0.3">
      <c r="A90" s="220">
        <v>46250</v>
      </c>
      <c r="B90" s="221">
        <v>1034.8691340400001</v>
      </c>
      <c r="C90" s="222"/>
      <c r="D90" s="221">
        <v>1034.8691340400001</v>
      </c>
      <c r="E90" s="222">
        <v>1</v>
      </c>
      <c r="F90" s="222">
        <v>1.0073795043458473</v>
      </c>
      <c r="G90" s="222">
        <v>1.0037658869999999</v>
      </c>
      <c r="H90" s="222">
        <v>1.0111731773631165</v>
      </c>
      <c r="I90" s="221">
        <v>11.562775999999999</v>
      </c>
      <c r="J90" s="221">
        <v>0</v>
      </c>
      <c r="K90" s="221">
        <v>11.562775999999999</v>
      </c>
      <c r="L90" s="221">
        <v>1046.43191004</v>
      </c>
      <c r="M90" s="223"/>
      <c r="N90" s="221">
        <v>0</v>
      </c>
      <c r="O90" s="221">
        <v>0</v>
      </c>
      <c r="P90" s="221">
        <v>0</v>
      </c>
      <c r="Q90" s="221">
        <v>0</v>
      </c>
      <c r="R90" s="221">
        <v>1046.43191004</v>
      </c>
      <c r="S90" s="222">
        <v>8714</v>
      </c>
      <c r="T90" s="221">
        <v>9118607.6640885603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0</v>
      </c>
      <c r="AB90" s="221">
        <v>0</v>
      </c>
      <c r="AC90" s="221">
        <v>0</v>
      </c>
      <c r="AD90" s="221">
        <v>0</v>
      </c>
      <c r="AE90" s="220"/>
      <c r="AF90" s="220"/>
      <c r="AG90" s="222">
        <v>0</v>
      </c>
      <c r="AH90" s="224">
        <v>0</v>
      </c>
      <c r="AI90" s="224">
        <v>0</v>
      </c>
      <c r="AJ90" s="224">
        <v>14</v>
      </c>
      <c r="AK90" s="224">
        <v>252</v>
      </c>
      <c r="AL90" s="220"/>
      <c r="AM90" s="222"/>
      <c r="AN90" s="220"/>
      <c r="AO90" s="222"/>
      <c r="AP90" s="222">
        <v>0</v>
      </c>
      <c r="AQ90" s="222">
        <v>0</v>
      </c>
      <c r="AR90" s="224">
        <v>0</v>
      </c>
      <c r="AS90" s="224">
        <v>0</v>
      </c>
      <c r="AT90" s="221">
        <v>0</v>
      </c>
      <c r="AU90" s="221">
        <v>0</v>
      </c>
      <c r="AV90" s="221">
        <v>0</v>
      </c>
      <c r="AW90" s="221">
        <v>0</v>
      </c>
      <c r="AX90" s="221">
        <v>0</v>
      </c>
      <c r="AY90" s="221">
        <v>0</v>
      </c>
      <c r="AZ90" s="221">
        <v>0</v>
      </c>
      <c r="BA90" s="221">
        <v>0</v>
      </c>
      <c r="BB90" s="221">
        <v>0</v>
      </c>
      <c r="BC90" s="221">
        <v>0</v>
      </c>
      <c r="BD90" s="221">
        <v>0</v>
      </c>
      <c r="BE90" s="221">
        <v>0</v>
      </c>
      <c r="BF90" s="221">
        <v>0</v>
      </c>
      <c r="BG90" s="221">
        <v>0</v>
      </c>
      <c r="BH90" s="221">
        <v>0</v>
      </c>
      <c r="BI90" s="221">
        <v>0</v>
      </c>
      <c r="BJ90" s="221">
        <v>0</v>
      </c>
      <c r="BK90" s="221">
        <v>0</v>
      </c>
      <c r="BL90" s="221">
        <v>0</v>
      </c>
      <c r="BM90" s="221">
        <v>0</v>
      </c>
      <c r="BN90" s="221">
        <v>0</v>
      </c>
      <c r="BO90" s="221">
        <v>0</v>
      </c>
      <c r="BP90" s="221">
        <v>0</v>
      </c>
      <c r="BQ90" s="213" t="s">
        <v>102</v>
      </c>
    </row>
    <row r="91" spans="1:69" x14ac:dyDescent="0.3">
      <c r="A91" s="220">
        <v>46251</v>
      </c>
      <c r="B91" s="221">
        <v>1034.8691340400001</v>
      </c>
      <c r="C91" s="222"/>
      <c r="D91" s="221">
        <v>1034.8691340400001</v>
      </c>
      <c r="E91" s="222">
        <v>1.00052531</v>
      </c>
      <c r="F91" s="222">
        <v>1.0079086908732753</v>
      </c>
      <c r="G91" s="222">
        <v>1.004035421</v>
      </c>
      <c r="H91" s="222">
        <v>1.0119760258937085</v>
      </c>
      <c r="I91" s="221">
        <v>12.39361965</v>
      </c>
      <c r="J91" s="221">
        <v>0</v>
      </c>
      <c r="K91" s="221">
        <v>12.39361965</v>
      </c>
      <c r="L91" s="221">
        <v>1047.26275369</v>
      </c>
      <c r="M91" s="223"/>
      <c r="N91" s="221">
        <v>0</v>
      </c>
      <c r="O91" s="221">
        <v>0</v>
      </c>
      <c r="P91" s="221">
        <v>0</v>
      </c>
      <c r="Q91" s="221">
        <v>0</v>
      </c>
      <c r="R91" s="221">
        <v>1047.26275369</v>
      </c>
      <c r="S91" s="222">
        <v>8714</v>
      </c>
      <c r="T91" s="221">
        <v>9125847.6356546599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0"/>
      <c r="AF91" s="220"/>
      <c r="AG91" s="222">
        <v>0</v>
      </c>
      <c r="AH91" s="224">
        <v>0</v>
      </c>
      <c r="AI91" s="224">
        <v>0</v>
      </c>
      <c r="AJ91" s="224">
        <v>15</v>
      </c>
      <c r="AK91" s="224">
        <v>252</v>
      </c>
      <c r="AL91" s="220"/>
      <c r="AM91" s="222"/>
      <c r="AN91" s="220"/>
      <c r="AO91" s="222"/>
      <c r="AP91" s="222">
        <v>0</v>
      </c>
      <c r="AQ91" s="222">
        <v>0</v>
      </c>
      <c r="AR91" s="224">
        <v>0</v>
      </c>
      <c r="AS91" s="224">
        <v>0</v>
      </c>
      <c r="AT91" s="221">
        <v>0</v>
      </c>
      <c r="AU91" s="221">
        <v>0</v>
      </c>
      <c r="AV91" s="221">
        <v>0</v>
      </c>
      <c r="AW91" s="221">
        <v>0</v>
      </c>
      <c r="AX91" s="221">
        <v>0</v>
      </c>
      <c r="AY91" s="221">
        <v>0</v>
      </c>
      <c r="AZ91" s="221">
        <v>0</v>
      </c>
      <c r="BA91" s="221">
        <v>0</v>
      </c>
      <c r="BB91" s="221">
        <v>0</v>
      </c>
      <c r="BC91" s="221">
        <v>0</v>
      </c>
      <c r="BD91" s="221">
        <v>0</v>
      </c>
      <c r="BE91" s="221">
        <v>0</v>
      </c>
      <c r="BF91" s="221">
        <v>0</v>
      </c>
      <c r="BG91" s="221">
        <v>0</v>
      </c>
      <c r="BH91" s="221">
        <v>0</v>
      </c>
      <c r="BI91" s="221">
        <v>0</v>
      </c>
      <c r="BJ91" s="221">
        <v>0</v>
      </c>
      <c r="BK91" s="221">
        <v>0</v>
      </c>
      <c r="BL91" s="221">
        <v>0</v>
      </c>
      <c r="BM91" s="221">
        <v>0</v>
      </c>
      <c r="BN91" s="221">
        <v>0</v>
      </c>
      <c r="BO91" s="221">
        <v>0</v>
      </c>
      <c r="BP91" s="221">
        <v>0</v>
      </c>
      <c r="BQ91" s="213" t="s">
        <v>102</v>
      </c>
    </row>
    <row r="92" spans="1:69" x14ac:dyDescent="0.3">
      <c r="A92" s="220">
        <v>46252</v>
      </c>
      <c r="B92" s="221">
        <v>1034.8691340400001</v>
      </c>
      <c r="C92" s="222"/>
      <c r="D92" s="221">
        <v>1034.8691340400001</v>
      </c>
      <c r="E92" s="222">
        <v>1.00052531</v>
      </c>
      <c r="F92" s="222">
        <v>1.008438155387678</v>
      </c>
      <c r="G92" s="222">
        <v>1.004305027</v>
      </c>
      <c r="H92" s="222">
        <v>1.0127795135066304</v>
      </c>
      <c r="I92" s="221">
        <v>13.225124579999999</v>
      </c>
      <c r="J92" s="221">
        <v>0</v>
      </c>
      <c r="K92" s="221">
        <v>13.225124579999999</v>
      </c>
      <c r="L92" s="221">
        <v>1048.0942586200001</v>
      </c>
      <c r="M92" s="223"/>
      <c r="N92" s="221">
        <v>0</v>
      </c>
      <c r="O92" s="221">
        <v>0</v>
      </c>
      <c r="P92" s="221">
        <v>0</v>
      </c>
      <c r="Q92" s="221">
        <v>0</v>
      </c>
      <c r="R92" s="221">
        <v>1048.0942586199999</v>
      </c>
      <c r="S92" s="222">
        <v>8714</v>
      </c>
      <c r="T92" s="221">
        <v>9133093.3696146794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0"/>
      <c r="AF92" s="220"/>
      <c r="AG92" s="222">
        <v>0</v>
      </c>
      <c r="AH92" s="224">
        <v>0</v>
      </c>
      <c r="AI92" s="224">
        <v>0</v>
      </c>
      <c r="AJ92" s="224">
        <v>16</v>
      </c>
      <c r="AK92" s="224">
        <v>252</v>
      </c>
      <c r="AL92" s="220"/>
      <c r="AM92" s="222"/>
      <c r="AN92" s="220"/>
      <c r="AO92" s="222"/>
      <c r="AP92" s="222">
        <v>0</v>
      </c>
      <c r="AQ92" s="222">
        <v>0</v>
      </c>
      <c r="AR92" s="224">
        <v>0</v>
      </c>
      <c r="AS92" s="224">
        <v>0</v>
      </c>
      <c r="AT92" s="221">
        <v>0</v>
      </c>
      <c r="AU92" s="221">
        <v>0</v>
      </c>
      <c r="AV92" s="221">
        <v>0</v>
      </c>
      <c r="AW92" s="221">
        <v>0</v>
      </c>
      <c r="AX92" s="221">
        <v>0</v>
      </c>
      <c r="AY92" s="221">
        <v>0</v>
      </c>
      <c r="AZ92" s="221">
        <v>0</v>
      </c>
      <c r="BA92" s="221">
        <v>0</v>
      </c>
      <c r="BB92" s="221">
        <v>0</v>
      </c>
      <c r="BC92" s="221">
        <v>0</v>
      </c>
      <c r="BD92" s="221">
        <v>0</v>
      </c>
      <c r="BE92" s="221">
        <v>0</v>
      </c>
      <c r="BF92" s="221">
        <v>0</v>
      </c>
      <c r="BG92" s="221">
        <v>0</v>
      </c>
      <c r="BH92" s="221">
        <v>0</v>
      </c>
      <c r="BI92" s="221">
        <v>0</v>
      </c>
      <c r="BJ92" s="221">
        <v>0</v>
      </c>
      <c r="BK92" s="221">
        <v>0</v>
      </c>
      <c r="BL92" s="221">
        <v>0</v>
      </c>
      <c r="BM92" s="221">
        <v>0</v>
      </c>
      <c r="BN92" s="221">
        <v>0</v>
      </c>
      <c r="BO92" s="221">
        <v>0</v>
      </c>
      <c r="BP92" s="221">
        <v>0</v>
      </c>
      <c r="BQ92" s="213" t="s">
        <v>102</v>
      </c>
    </row>
    <row r="93" spans="1:69" x14ac:dyDescent="0.3">
      <c r="A93" s="220">
        <v>46253</v>
      </c>
      <c r="B93" s="221">
        <v>1034.8691340400001</v>
      </c>
      <c r="C93" s="222"/>
      <c r="D93" s="221">
        <v>1034.8691340400001</v>
      </c>
      <c r="E93" s="222">
        <v>1.00052531</v>
      </c>
      <c r="F93" s="222">
        <v>1.0089678980350847</v>
      </c>
      <c r="G93" s="222">
        <v>1.0045747060000001</v>
      </c>
      <c r="H93" s="222">
        <v>1.0135836315059374</v>
      </c>
      <c r="I93" s="221">
        <v>14.05728148</v>
      </c>
      <c r="J93" s="221">
        <v>0</v>
      </c>
      <c r="K93" s="221">
        <v>14.05728148</v>
      </c>
      <c r="L93" s="221">
        <v>1048.9264155200001</v>
      </c>
      <c r="M93" s="223"/>
      <c r="N93" s="221">
        <v>0</v>
      </c>
      <c r="O93" s="221">
        <v>0</v>
      </c>
      <c r="P93" s="221">
        <v>0</v>
      </c>
      <c r="Q93" s="221">
        <v>0</v>
      </c>
      <c r="R93" s="221">
        <v>1048.9264155200001</v>
      </c>
      <c r="S93" s="222">
        <v>8714</v>
      </c>
      <c r="T93" s="221">
        <v>9140344.7848412804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0"/>
      <c r="AF93" s="220"/>
      <c r="AG93" s="222">
        <v>0</v>
      </c>
      <c r="AH93" s="224">
        <v>0</v>
      </c>
      <c r="AI93" s="224">
        <v>0</v>
      </c>
      <c r="AJ93" s="224">
        <v>17</v>
      </c>
      <c r="AK93" s="224">
        <v>252</v>
      </c>
      <c r="AL93" s="220"/>
      <c r="AM93" s="222"/>
      <c r="AN93" s="220"/>
      <c r="AO93" s="222"/>
      <c r="AP93" s="222">
        <v>0</v>
      </c>
      <c r="AQ93" s="222">
        <v>0</v>
      </c>
      <c r="AR93" s="224">
        <v>0</v>
      </c>
      <c r="AS93" s="224">
        <v>0</v>
      </c>
      <c r="AT93" s="221">
        <v>0</v>
      </c>
      <c r="AU93" s="221">
        <v>0</v>
      </c>
      <c r="AV93" s="221">
        <v>0</v>
      </c>
      <c r="AW93" s="221">
        <v>0</v>
      </c>
      <c r="AX93" s="221">
        <v>0</v>
      </c>
      <c r="AY93" s="221">
        <v>0</v>
      </c>
      <c r="AZ93" s="221">
        <v>0</v>
      </c>
      <c r="BA93" s="221">
        <v>0</v>
      </c>
      <c r="BB93" s="221">
        <v>0</v>
      </c>
      <c r="BC93" s="221">
        <v>0</v>
      </c>
      <c r="BD93" s="221">
        <v>0</v>
      </c>
      <c r="BE93" s="221">
        <v>0</v>
      </c>
      <c r="BF93" s="221">
        <v>0</v>
      </c>
      <c r="BG93" s="221">
        <v>0</v>
      </c>
      <c r="BH93" s="221">
        <v>0</v>
      </c>
      <c r="BI93" s="221">
        <v>0</v>
      </c>
      <c r="BJ93" s="221">
        <v>0</v>
      </c>
      <c r="BK93" s="221">
        <v>0</v>
      </c>
      <c r="BL93" s="221">
        <v>0</v>
      </c>
      <c r="BM93" s="221">
        <v>0</v>
      </c>
      <c r="BN93" s="221">
        <v>0</v>
      </c>
      <c r="BO93" s="221">
        <v>0</v>
      </c>
      <c r="BP93" s="221">
        <v>0</v>
      </c>
      <c r="BQ93" s="213" t="s">
        <v>102</v>
      </c>
    </row>
    <row r="94" spans="1:69" x14ac:dyDescent="0.3">
      <c r="A94" s="220">
        <v>46254</v>
      </c>
      <c r="B94" s="221">
        <v>1034.8691340400001</v>
      </c>
      <c r="C94" s="222"/>
      <c r="D94" s="221">
        <v>1034.8691340400001</v>
      </c>
      <c r="E94" s="222">
        <v>1.00052531</v>
      </c>
      <c r="F94" s="222">
        <v>1.0094979189616016</v>
      </c>
      <c r="G94" s="222">
        <v>1.0048444569999999</v>
      </c>
      <c r="H94" s="222">
        <v>1.0143883892650294</v>
      </c>
      <c r="I94" s="221">
        <v>14.890099660000001</v>
      </c>
      <c r="J94" s="221">
        <v>0</v>
      </c>
      <c r="K94" s="221">
        <v>14.890099660000001</v>
      </c>
      <c r="L94" s="221">
        <v>1049.7592337000001</v>
      </c>
      <c r="M94" s="223"/>
      <c r="N94" s="221">
        <v>0</v>
      </c>
      <c r="O94" s="221">
        <v>0</v>
      </c>
      <c r="P94" s="221">
        <v>0</v>
      </c>
      <c r="Q94" s="221">
        <v>0</v>
      </c>
      <c r="R94" s="221">
        <v>1049.7592337000001</v>
      </c>
      <c r="S94" s="222">
        <v>8714</v>
      </c>
      <c r="T94" s="221">
        <v>9147601.9624618012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0"/>
      <c r="AF94" s="220"/>
      <c r="AG94" s="222">
        <v>0</v>
      </c>
      <c r="AH94" s="224">
        <v>0</v>
      </c>
      <c r="AI94" s="224">
        <v>0</v>
      </c>
      <c r="AJ94" s="224">
        <v>18</v>
      </c>
      <c r="AK94" s="224">
        <v>252</v>
      </c>
      <c r="AL94" s="220"/>
      <c r="AM94" s="222"/>
      <c r="AN94" s="220"/>
      <c r="AO94" s="222"/>
      <c r="AP94" s="222">
        <v>0</v>
      </c>
      <c r="AQ94" s="222">
        <v>0</v>
      </c>
      <c r="AR94" s="224">
        <v>0</v>
      </c>
      <c r="AS94" s="224">
        <v>0</v>
      </c>
      <c r="AT94" s="221">
        <v>0</v>
      </c>
      <c r="AU94" s="221">
        <v>0</v>
      </c>
      <c r="AV94" s="221">
        <v>0</v>
      </c>
      <c r="AW94" s="221">
        <v>0</v>
      </c>
      <c r="AX94" s="221">
        <v>0</v>
      </c>
      <c r="AY94" s="221">
        <v>0</v>
      </c>
      <c r="AZ94" s="221">
        <v>0</v>
      </c>
      <c r="BA94" s="221">
        <v>0</v>
      </c>
      <c r="BB94" s="221">
        <v>0</v>
      </c>
      <c r="BC94" s="221">
        <v>0</v>
      </c>
      <c r="BD94" s="221">
        <v>0</v>
      </c>
      <c r="BE94" s="221">
        <v>0</v>
      </c>
      <c r="BF94" s="221">
        <v>0</v>
      </c>
      <c r="BG94" s="221">
        <v>0</v>
      </c>
      <c r="BH94" s="221">
        <v>0</v>
      </c>
      <c r="BI94" s="221">
        <v>0</v>
      </c>
      <c r="BJ94" s="221">
        <v>0</v>
      </c>
      <c r="BK94" s="221">
        <v>0</v>
      </c>
      <c r="BL94" s="221">
        <v>0</v>
      </c>
      <c r="BM94" s="221">
        <v>0</v>
      </c>
      <c r="BN94" s="221">
        <v>0</v>
      </c>
      <c r="BO94" s="221">
        <v>0</v>
      </c>
      <c r="BP94" s="221">
        <v>0</v>
      </c>
      <c r="BQ94" s="213" t="s">
        <v>102</v>
      </c>
    </row>
    <row r="95" spans="1:69" x14ac:dyDescent="0.3">
      <c r="A95" s="220">
        <v>46255</v>
      </c>
      <c r="B95" s="221">
        <v>1034.8691340400001</v>
      </c>
      <c r="C95" s="222"/>
      <c r="D95" s="221">
        <v>1034.8691340400001</v>
      </c>
      <c r="E95" s="222">
        <v>1.00052531</v>
      </c>
      <c r="F95" s="222">
        <v>1.0100282183134113</v>
      </c>
      <c r="G95" s="222">
        <v>1.005114281</v>
      </c>
      <c r="H95" s="222">
        <v>1.0151937881350097</v>
      </c>
      <c r="I95" s="221">
        <v>15.72358223</v>
      </c>
      <c r="J95" s="221">
        <v>0</v>
      </c>
      <c r="K95" s="221">
        <v>15.72358223</v>
      </c>
      <c r="L95" s="221">
        <v>1050.59271627</v>
      </c>
      <c r="M95" s="223"/>
      <c r="N95" s="221">
        <v>0</v>
      </c>
      <c r="O95" s="221">
        <v>0</v>
      </c>
      <c r="P95" s="221">
        <v>0</v>
      </c>
      <c r="Q95" s="221">
        <v>0</v>
      </c>
      <c r="R95" s="221">
        <v>1050.59271627</v>
      </c>
      <c r="S95" s="222">
        <v>8714</v>
      </c>
      <c r="T95" s="221">
        <v>9154864.9295767806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0</v>
      </c>
      <c r="AA95" s="221">
        <v>0</v>
      </c>
      <c r="AB95" s="221">
        <v>0</v>
      </c>
      <c r="AC95" s="221">
        <v>0</v>
      </c>
      <c r="AD95" s="221">
        <v>0</v>
      </c>
      <c r="AE95" s="220"/>
      <c r="AF95" s="220"/>
      <c r="AG95" s="222">
        <v>0</v>
      </c>
      <c r="AH95" s="224">
        <v>0</v>
      </c>
      <c r="AI95" s="224">
        <v>0</v>
      </c>
      <c r="AJ95" s="224">
        <v>19</v>
      </c>
      <c r="AK95" s="224">
        <v>252</v>
      </c>
      <c r="AL95" s="220"/>
      <c r="AM95" s="222"/>
      <c r="AN95" s="220"/>
      <c r="AO95" s="222"/>
      <c r="AP95" s="222">
        <v>0</v>
      </c>
      <c r="AQ95" s="222">
        <v>0</v>
      </c>
      <c r="AR95" s="224">
        <v>0</v>
      </c>
      <c r="AS95" s="224">
        <v>0</v>
      </c>
      <c r="AT95" s="221">
        <v>0</v>
      </c>
      <c r="AU95" s="221">
        <v>0</v>
      </c>
      <c r="AV95" s="221">
        <v>0</v>
      </c>
      <c r="AW95" s="221">
        <v>0</v>
      </c>
      <c r="AX95" s="221">
        <v>0</v>
      </c>
      <c r="AY95" s="221">
        <v>0</v>
      </c>
      <c r="AZ95" s="221">
        <v>0</v>
      </c>
      <c r="BA95" s="221">
        <v>0</v>
      </c>
      <c r="BB95" s="221">
        <v>0</v>
      </c>
      <c r="BC95" s="221">
        <v>0</v>
      </c>
      <c r="BD95" s="221">
        <v>0</v>
      </c>
      <c r="BE95" s="221">
        <v>0</v>
      </c>
      <c r="BF95" s="221">
        <v>0</v>
      </c>
      <c r="BG95" s="221">
        <v>0</v>
      </c>
      <c r="BH95" s="221">
        <v>0</v>
      </c>
      <c r="BI95" s="221">
        <v>0</v>
      </c>
      <c r="BJ95" s="221">
        <v>0</v>
      </c>
      <c r="BK95" s="221">
        <v>0</v>
      </c>
      <c r="BL95" s="221">
        <v>0</v>
      </c>
      <c r="BM95" s="221">
        <v>0</v>
      </c>
      <c r="BN95" s="221">
        <v>0</v>
      </c>
      <c r="BO95" s="221">
        <v>0</v>
      </c>
      <c r="BP95" s="221">
        <v>0</v>
      </c>
      <c r="BQ95" s="213" t="s">
        <v>102</v>
      </c>
    </row>
    <row r="96" spans="1:69" x14ac:dyDescent="0.3">
      <c r="A96" s="220">
        <v>46256</v>
      </c>
      <c r="B96" s="221">
        <v>1034.8691340400001</v>
      </c>
      <c r="C96" s="222"/>
      <c r="D96" s="221">
        <v>1034.8691340400001</v>
      </c>
      <c r="E96" s="222">
        <v>1</v>
      </c>
      <c r="F96" s="222">
        <v>1.0100282183134113</v>
      </c>
      <c r="G96" s="222">
        <v>1.005114281</v>
      </c>
      <c r="H96" s="222">
        <v>1.0151937881350097</v>
      </c>
      <c r="I96" s="221">
        <v>15.72358223</v>
      </c>
      <c r="J96" s="221">
        <v>0</v>
      </c>
      <c r="K96" s="221">
        <v>15.72358223</v>
      </c>
      <c r="L96" s="221">
        <v>1050.59271627</v>
      </c>
      <c r="M96" s="223"/>
      <c r="N96" s="221">
        <v>0</v>
      </c>
      <c r="O96" s="221">
        <v>0</v>
      </c>
      <c r="P96" s="221">
        <v>0</v>
      </c>
      <c r="Q96" s="221">
        <v>0</v>
      </c>
      <c r="R96" s="221">
        <v>1050.59271627</v>
      </c>
      <c r="S96" s="222">
        <v>8714</v>
      </c>
      <c r="T96" s="221">
        <v>9154864.9295767806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0"/>
      <c r="AF96" s="220"/>
      <c r="AG96" s="222">
        <v>0</v>
      </c>
      <c r="AH96" s="224">
        <v>0</v>
      </c>
      <c r="AI96" s="224">
        <v>0</v>
      </c>
      <c r="AJ96" s="224">
        <v>19</v>
      </c>
      <c r="AK96" s="224">
        <v>252</v>
      </c>
      <c r="AL96" s="220"/>
      <c r="AM96" s="222"/>
      <c r="AN96" s="220"/>
      <c r="AO96" s="222"/>
      <c r="AP96" s="222">
        <v>0</v>
      </c>
      <c r="AQ96" s="222">
        <v>0</v>
      </c>
      <c r="AR96" s="224">
        <v>0</v>
      </c>
      <c r="AS96" s="224">
        <v>0</v>
      </c>
      <c r="AT96" s="221">
        <v>0</v>
      </c>
      <c r="AU96" s="221">
        <v>0</v>
      </c>
      <c r="AV96" s="221">
        <v>0</v>
      </c>
      <c r="AW96" s="221">
        <v>0</v>
      </c>
      <c r="AX96" s="221">
        <v>0</v>
      </c>
      <c r="AY96" s="221">
        <v>0</v>
      </c>
      <c r="AZ96" s="221">
        <v>0</v>
      </c>
      <c r="BA96" s="221">
        <v>0</v>
      </c>
      <c r="BB96" s="221">
        <v>0</v>
      </c>
      <c r="BC96" s="221">
        <v>0</v>
      </c>
      <c r="BD96" s="221">
        <v>0</v>
      </c>
      <c r="BE96" s="221">
        <v>0</v>
      </c>
      <c r="BF96" s="221">
        <v>0</v>
      </c>
      <c r="BG96" s="221">
        <v>0</v>
      </c>
      <c r="BH96" s="221">
        <v>0</v>
      </c>
      <c r="BI96" s="221">
        <v>0</v>
      </c>
      <c r="BJ96" s="221">
        <v>0</v>
      </c>
      <c r="BK96" s="221">
        <v>0</v>
      </c>
      <c r="BL96" s="221">
        <v>0</v>
      </c>
      <c r="BM96" s="221">
        <v>0</v>
      </c>
      <c r="BN96" s="221">
        <v>0</v>
      </c>
      <c r="BO96" s="221">
        <v>0</v>
      </c>
      <c r="BP96" s="221">
        <v>0</v>
      </c>
      <c r="BQ96" s="213" t="s">
        <v>102</v>
      </c>
    </row>
    <row r="97" spans="1:69" x14ac:dyDescent="0.3">
      <c r="A97" s="220">
        <v>46257</v>
      </c>
      <c r="B97" s="221">
        <v>1034.8691340400001</v>
      </c>
      <c r="C97" s="222"/>
      <c r="D97" s="221">
        <v>1034.8691340400001</v>
      </c>
      <c r="E97" s="222">
        <v>1</v>
      </c>
      <c r="F97" s="222">
        <v>1.0100282183134113</v>
      </c>
      <c r="G97" s="222">
        <v>1.005114281</v>
      </c>
      <c r="H97" s="222">
        <v>1.0151937881350097</v>
      </c>
      <c r="I97" s="221">
        <v>15.72358223</v>
      </c>
      <c r="J97" s="221">
        <v>0</v>
      </c>
      <c r="K97" s="221">
        <v>15.72358223</v>
      </c>
      <c r="L97" s="221">
        <v>1050.59271627</v>
      </c>
      <c r="M97" s="223"/>
      <c r="N97" s="221">
        <v>0</v>
      </c>
      <c r="O97" s="221">
        <v>0</v>
      </c>
      <c r="P97" s="221">
        <v>0</v>
      </c>
      <c r="Q97" s="221">
        <v>0</v>
      </c>
      <c r="R97" s="221">
        <v>1050.59271627</v>
      </c>
      <c r="S97" s="222">
        <v>8714</v>
      </c>
      <c r="T97" s="221">
        <v>9154864.9295767806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0</v>
      </c>
      <c r="AA97" s="221">
        <v>0</v>
      </c>
      <c r="AB97" s="221">
        <v>0</v>
      </c>
      <c r="AC97" s="221">
        <v>0</v>
      </c>
      <c r="AD97" s="221">
        <v>0</v>
      </c>
      <c r="AE97" s="220"/>
      <c r="AF97" s="220"/>
      <c r="AG97" s="222">
        <v>0</v>
      </c>
      <c r="AH97" s="224">
        <v>0</v>
      </c>
      <c r="AI97" s="224">
        <v>0</v>
      </c>
      <c r="AJ97" s="224">
        <v>19</v>
      </c>
      <c r="AK97" s="224">
        <v>252</v>
      </c>
      <c r="AL97" s="220"/>
      <c r="AM97" s="222"/>
      <c r="AN97" s="220"/>
      <c r="AO97" s="222"/>
      <c r="AP97" s="222">
        <v>0</v>
      </c>
      <c r="AQ97" s="222">
        <v>0</v>
      </c>
      <c r="AR97" s="224">
        <v>0</v>
      </c>
      <c r="AS97" s="224">
        <v>0</v>
      </c>
      <c r="AT97" s="221">
        <v>0</v>
      </c>
      <c r="AU97" s="221">
        <v>0</v>
      </c>
      <c r="AV97" s="221">
        <v>0</v>
      </c>
      <c r="AW97" s="221">
        <v>0</v>
      </c>
      <c r="AX97" s="221">
        <v>0</v>
      </c>
      <c r="AY97" s="221">
        <v>0</v>
      </c>
      <c r="AZ97" s="221">
        <v>0</v>
      </c>
      <c r="BA97" s="221">
        <v>0</v>
      </c>
      <c r="BB97" s="221">
        <v>0</v>
      </c>
      <c r="BC97" s="221">
        <v>0</v>
      </c>
      <c r="BD97" s="221">
        <v>0</v>
      </c>
      <c r="BE97" s="221">
        <v>0</v>
      </c>
      <c r="BF97" s="221">
        <v>0</v>
      </c>
      <c r="BG97" s="221">
        <v>0</v>
      </c>
      <c r="BH97" s="221">
        <v>0</v>
      </c>
      <c r="BI97" s="221">
        <v>0</v>
      </c>
      <c r="BJ97" s="221">
        <v>0</v>
      </c>
      <c r="BK97" s="221">
        <v>0</v>
      </c>
      <c r="BL97" s="221">
        <v>0</v>
      </c>
      <c r="BM97" s="221">
        <v>0</v>
      </c>
      <c r="BN97" s="221">
        <v>0</v>
      </c>
      <c r="BO97" s="221">
        <v>0</v>
      </c>
      <c r="BP97" s="221">
        <v>0</v>
      </c>
      <c r="BQ97" s="213" t="s">
        <v>102</v>
      </c>
    </row>
    <row r="98" spans="1:69" x14ac:dyDescent="0.3">
      <c r="A98" s="220">
        <v>46258</v>
      </c>
      <c r="B98" s="221">
        <v>1034.8691340400001</v>
      </c>
      <c r="C98" s="222"/>
      <c r="D98" s="221">
        <v>1034.8691340400001</v>
      </c>
      <c r="E98" s="222">
        <v>1.00052531</v>
      </c>
      <c r="F98" s="222">
        <v>1.0105587962367735</v>
      </c>
      <c r="G98" s="222">
        <v>1.005384177</v>
      </c>
      <c r="H98" s="222">
        <v>1.0159998274481077</v>
      </c>
      <c r="I98" s="221">
        <v>16.557727109999998</v>
      </c>
      <c r="J98" s="221">
        <v>0</v>
      </c>
      <c r="K98" s="221">
        <v>16.557727109999998</v>
      </c>
      <c r="L98" s="221">
        <v>1051.4268611500001</v>
      </c>
      <c r="M98" s="223"/>
      <c r="N98" s="221">
        <v>0</v>
      </c>
      <c r="O98" s="221">
        <v>0</v>
      </c>
      <c r="P98" s="221">
        <v>0</v>
      </c>
      <c r="Q98" s="221">
        <v>0</v>
      </c>
      <c r="R98" s="221">
        <v>1051.4268611499999</v>
      </c>
      <c r="S98" s="222">
        <v>8714</v>
      </c>
      <c r="T98" s="221">
        <v>9162133.6680610999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0"/>
      <c r="AF98" s="220"/>
      <c r="AG98" s="222">
        <v>0</v>
      </c>
      <c r="AH98" s="224">
        <v>0</v>
      </c>
      <c r="AI98" s="224">
        <v>0</v>
      </c>
      <c r="AJ98" s="224">
        <v>20</v>
      </c>
      <c r="AK98" s="224">
        <v>252</v>
      </c>
      <c r="AL98" s="220"/>
      <c r="AM98" s="222"/>
      <c r="AN98" s="220"/>
      <c r="AO98" s="222"/>
      <c r="AP98" s="222">
        <v>0</v>
      </c>
      <c r="AQ98" s="222">
        <v>0</v>
      </c>
      <c r="AR98" s="224">
        <v>0</v>
      </c>
      <c r="AS98" s="224">
        <v>0</v>
      </c>
      <c r="AT98" s="221">
        <v>0</v>
      </c>
      <c r="AU98" s="221">
        <v>0</v>
      </c>
      <c r="AV98" s="221">
        <v>0</v>
      </c>
      <c r="AW98" s="221">
        <v>0</v>
      </c>
      <c r="AX98" s="221">
        <v>0</v>
      </c>
      <c r="AY98" s="221">
        <v>0</v>
      </c>
      <c r="AZ98" s="221">
        <v>0</v>
      </c>
      <c r="BA98" s="221">
        <v>0</v>
      </c>
      <c r="BB98" s="221">
        <v>0</v>
      </c>
      <c r="BC98" s="221">
        <v>0</v>
      </c>
      <c r="BD98" s="221">
        <v>0</v>
      </c>
      <c r="BE98" s="221">
        <v>0</v>
      </c>
      <c r="BF98" s="221">
        <v>0</v>
      </c>
      <c r="BG98" s="221">
        <v>0</v>
      </c>
      <c r="BH98" s="221">
        <v>0</v>
      </c>
      <c r="BI98" s="221">
        <v>0</v>
      </c>
      <c r="BJ98" s="221">
        <v>0</v>
      </c>
      <c r="BK98" s="221">
        <v>0</v>
      </c>
      <c r="BL98" s="221">
        <v>0</v>
      </c>
      <c r="BM98" s="221">
        <v>0</v>
      </c>
      <c r="BN98" s="221">
        <v>0</v>
      </c>
      <c r="BO98" s="221">
        <v>0</v>
      </c>
      <c r="BP98" s="221">
        <v>0</v>
      </c>
      <c r="BQ98" s="213" t="s">
        <v>102</v>
      </c>
    </row>
    <row r="99" spans="1:69" x14ac:dyDescent="0.3">
      <c r="A99" s="220">
        <v>46259</v>
      </c>
      <c r="B99" s="221">
        <v>1034.8691340400001</v>
      </c>
      <c r="C99" s="222"/>
      <c r="D99" s="221">
        <v>1034.8691340400001</v>
      </c>
      <c r="E99" s="222">
        <v>1.00052531</v>
      </c>
      <c r="F99" s="222">
        <v>1.0110896528780247</v>
      </c>
      <c r="G99" s="222">
        <v>1.0056541450000001</v>
      </c>
      <c r="H99" s="222">
        <v>1.0168064974890993</v>
      </c>
      <c r="I99" s="221">
        <v>17.392524989999998</v>
      </c>
      <c r="J99" s="221">
        <v>0</v>
      </c>
      <c r="K99" s="221">
        <v>17.392524989999998</v>
      </c>
      <c r="L99" s="221">
        <v>1052.2616590300001</v>
      </c>
      <c r="M99" s="223"/>
      <c r="N99" s="221">
        <v>0</v>
      </c>
      <c r="O99" s="221">
        <v>0</v>
      </c>
      <c r="P99" s="221">
        <v>0</v>
      </c>
      <c r="Q99" s="221">
        <v>0</v>
      </c>
      <c r="R99" s="221">
        <v>1052.2616590299999</v>
      </c>
      <c r="S99" s="222">
        <v>8714</v>
      </c>
      <c r="T99" s="221">
        <v>9169408.0967874192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0"/>
      <c r="AF99" s="220"/>
      <c r="AG99" s="222">
        <v>0</v>
      </c>
      <c r="AH99" s="224">
        <v>0</v>
      </c>
      <c r="AI99" s="224">
        <v>0</v>
      </c>
      <c r="AJ99" s="224">
        <v>21</v>
      </c>
      <c r="AK99" s="224">
        <v>252</v>
      </c>
      <c r="AL99" s="220"/>
      <c r="AM99" s="222"/>
      <c r="AN99" s="220"/>
      <c r="AO99" s="222"/>
      <c r="AP99" s="222">
        <v>0</v>
      </c>
      <c r="AQ99" s="222">
        <v>0</v>
      </c>
      <c r="AR99" s="224">
        <v>0</v>
      </c>
      <c r="AS99" s="224">
        <v>0</v>
      </c>
      <c r="AT99" s="221">
        <v>0</v>
      </c>
      <c r="AU99" s="221">
        <v>0</v>
      </c>
      <c r="AV99" s="221">
        <v>0</v>
      </c>
      <c r="AW99" s="221">
        <v>0</v>
      </c>
      <c r="AX99" s="221">
        <v>0</v>
      </c>
      <c r="AY99" s="221">
        <v>0</v>
      </c>
      <c r="AZ99" s="221">
        <v>0</v>
      </c>
      <c r="BA99" s="221">
        <v>0</v>
      </c>
      <c r="BB99" s="221">
        <v>0</v>
      </c>
      <c r="BC99" s="221">
        <v>0</v>
      </c>
      <c r="BD99" s="221">
        <v>0</v>
      </c>
      <c r="BE99" s="221">
        <v>0</v>
      </c>
      <c r="BF99" s="221">
        <v>0</v>
      </c>
      <c r="BG99" s="221">
        <v>0</v>
      </c>
      <c r="BH99" s="221">
        <v>0</v>
      </c>
      <c r="BI99" s="221">
        <v>0</v>
      </c>
      <c r="BJ99" s="221">
        <v>0</v>
      </c>
      <c r="BK99" s="221">
        <v>0</v>
      </c>
      <c r="BL99" s="221">
        <v>0</v>
      </c>
      <c r="BM99" s="221">
        <v>0</v>
      </c>
      <c r="BN99" s="221">
        <v>0</v>
      </c>
      <c r="BO99" s="221">
        <v>0</v>
      </c>
      <c r="BP99" s="221">
        <v>0</v>
      </c>
      <c r="BQ99" s="213" t="s">
        <v>102</v>
      </c>
    </row>
    <row r="100" spans="1:69" x14ac:dyDescent="0.3">
      <c r="A100" s="214">
        <v>46260</v>
      </c>
      <c r="B100" s="215">
        <v>1034.8691340400001</v>
      </c>
      <c r="C100" s="216"/>
      <c r="D100" s="215">
        <v>1034.8691340400001</v>
      </c>
      <c r="E100" s="216">
        <v>1.00052531</v>
      </c>
      <c r="F100" s="216">
        <v>1.0116207883835779</v>
      </c>
      <c r="G100" s="216">
        <v>1.0059241860000001</v>
      </c>
      <c r="H100" s="216">
        <v>1.0176138197214271</v>
      </c>
      <c r="I100" s="215">
        <v>18.22799865</v>
      </c>
      <c r="J100" s="215">
        <v>0</v>
      </c>
      <c r="K100" s="215">
        <v>18.22799865</v>
      </c>
      <c r="L100" s="215">
        <v>1053.0971326900001</v>
      </c>
      <c r="M100" s="217">
        <v>0</v>
      </c>
      <c r="N100" s="215">
        <v>0</v>
      </c>
      <c r="O100" s="215">
        <v>0</v>
      </c>
      <c r="P100" s="215">
        <v>0</v>
      </c>
      <c r="Q100" s="215">
        <v>0</v>
      </c>
      <c r="R100" s="215">
        <v>1053.0971326900001</v>
      </c>
      <c r="S100" s="216">
        <v>8714</v>
      </c>
      <c r="T100" s="215">
        <v>9176688.4142606612</v>
      </c>
      <c r="U100" s="215">
        <v>0</v>
      </c>
      <c r="V100" s="215">
        <v>0</v>
      </c>
      <c r="W100" s="215">
        <v>0</v>
      </c>
      <c r="X100" s="215">
        <v>0</v>
      </c>
      <c r="Y100" s="215">
        <v>0</v>
      </c>
      <c r="Z100" s="215">
        <v>0</v>
      </c>
      <c r="AA100" s="215">
        <v>0</v>
      </c>
      <c r="AB100" s="215">
        <v>0</v>
      </c>
      <c r="AC100" s="215">
        <v>0</v>
      </c>
      <c r="AD100" s="215">
        <v>0</v>
      </c>
      <c r="AE100" s="214"/>
      <c r="AF100" s="214"/>
      <c r="AG100" s="216">
        <v>0</v>
      </c>
      <c r="AH100" s="218">
        <v>0</v>
      </c>
      <c r="AI100" s="218">
        <v>0</v>
      </c>
      <c r="AJ100" s="218">
        <v>22</v>
      </c>
      <c r="AK100" s="218">
        <v>252</v>
      </c>
      <c r="AL100" s="214"/>
      <c r="AM100" s="216"/>
      <c r="AN100" s="214"/>
      <c r="AO100" s="216"/>
      <c r="AP100" s="216">
        <v>0</v>
      </c>
      <c r="AQ100" s="216">
        <v>0</v>
      </c>
      <c r="AR100" s="218">
        <v>0</v>
      </c>
      <c r="AS100" s="218">
        <v>0</v>
      </c>
      <c r="AT100" s="215">
        <v>0</v>
      </c>
      <c r="AU100" s="215">
        <v>0</v>
      </c>
      <c r="AV100" s="215">
        <v>0</v>
      </c>
      <c r="AW100" s="215">
        <v>0</v>
      </c>
      <c r="AX100" s="215">
        <v>0</v>
      </c>
      <c r="AY100" s="215">
        <v>0</v>
      </c>
      <c r="AZ100" s="215">
        <v>0</v>
      </c>
      <c r="BA100" s="215">
        <v>0</v>
      </c>
      <c r="BB100" s="215">
        <v>0</v>
      </c>
      <c r="BC100" s="215">
        <v>0</v>
      </c>
      <c r="BD100" s="215">
        <v>0</v>
      </c>
      <c r="BE100" s="215">
        <v>0</v>
      </c>
      <c r="BF100" s="215">
        <v>0</v>
      </c>
      <c r="BG100" s="215">
        <v>0</v>
      </c>
      <c r="BH100" s="215">
        <v>0</v>
      </c>
      <c r="BI100" s="215">
        <v>0</v>
      </c>
      <c r="BJ100" s="215">
        <v>0</v>
      </c>
      <c r="BK100" s="215">
        <v>0</v>
      </c>
      <c r="BL100" s="215">
        <v>0</v>
      </c>
      <c r="BM100" s="215">
        <v>0</v>
      </c>
      <c r="BN100" s="215">
        <v>0</v>
      </c>
      <c r="BO100" s="215">
        <v>0</v>
      </c>
      <c r="BP100" s="215">
        <v>0</v>
      </c>
      <c r="BQ100" s="219" t="s">
        <v>279</v>
      </c>
    </row>
    <row r="101" spans="1:69" x14ac:dyDescent="0.3">
      <c r="A101" s="220">
        <v>46261</v>
      </c>
      <c r="B101" s="221">
        <v>1053.0971326900001</v>
      </c>
      <c r="C101" s="222"/>
      <c r="D101" s="221">
        <v>1053.0971326900001</v>
      </c>
      <c r="E101" s="222">
        <v>1.00052531</v>
      </c>
      <c r="F101" s="222">
        <v>1.00052531</v>
      </c>
      <c r="G101" s="222">
        <v>1.0002685229999999</v>
      </c>
      <c r="H101" s="222">
        <v>1.0007939740578171</v>
      </c>
      <c r="I101" s="221">
        <v>0.83613174000000001</v>
      </c>
      <c r="J101" s="221">
        <v>0</v>
      </c>
      <c r="K101" s="221">
        <v>0.83613174000000001</v>
      </c>
      <c r="L101" s="221">
        <v>1053.93326443</v>
      </c>
      <c r="M101" s="223"/>
      <c r="N101" s="221">
        <v>0</v>
      </c>
      <c r="O101" s="221">
        <v>0</v>
      </c>
      <c r="P101" s="221">
        <v>0</v>
      </c>
      <c r="Q101" s="221">
        <v>0</v>
      </c>
      <c r="R101" s="221">
        <v>1053.93326443</v>
      </c>
      <c r="S101" s="222">
        <v>8714</v>
      </c>
      <c r="T101" s="221">
        <v>9183974.4662430193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0"/>
      <c r="AF101" s="220"/>
      <c r="AG101" s="222">
        <v>0</v>
      </c>
      <c r="AH101" s="224">
        <v>0</v>
      </c>
      <c r="AI101" s="224">
        <v>0</v>
      </c>
      <c r="AJ101" s="224">
        <v>1</v>
      </c>
      <c r="AK101" s="224">
        <v>252</v>
      </c>
      <c r="AL101" s="220"/>
      <c r="AM101" s="222"/>
      <c r="AN101" s="220"/>
      <c r="AO101" s="222"/>
      <c r="AP101" s="222">
        <v>0</v>
      </c>
      <c r="AQ101" s="222">
        <v>0</v>
      </c>
      <c r="AR101" s="224">
        <v>0</v>
      </c>
      <c r="AS101" s="224">
        <v>0</v>
      </c>
      <c r="AT101" s="221">
        <v>0</v>
      </c>
      <c r="AU101" s="221">
        <v>0</v>
      </c>
      <c r="AV101" s="221">
        <v>0</v>
      </c>
      <c r="AW101" s="221">
        <v>0</v>
      </c>
      <c r="AX101" s="221">
        <v>0</v>
      </c>
      <c r="AY101" s="221">
        <v>0</v>
      </c>
      <c r="AZ101" s="221">
        <v>0</v>
      </c>
      <c r="BA101" s="221">
        <v>0</v>
      </c>
      <c r="BB101" s="221">
        <v>0</v>
      </c>
      <c r="BC101" s="221">
        <v>0</v>
      </c>
      <c r="BD101" s="221">
        <v>0</v>
      </c>
      <c r="BE101" s="221">
        <v>0</v>
      </c>
      <c r="BF101" s="221">
        <v>0</v>
      </c>
      <c r="BG101" s="221">
        <v>0</v>
      </c>
      <c r="BH101" s="221">
        <v>0</v>
      </c>
      <c r="BI101" s="221">
        <v>0</v>
      </c>
      <c r="BJ101" s="221">
        <v>0</v>
      </c>
      <c r="BK101" s="221">
        <v>0</v>
      </c>
      <c r="BL101" s="221">
        <v>0</v>
      </c>
      <c r="BM101" s="221">
        <v>0</v>
      </c>
      <c r="BN101" s="221">
        <v>0</v>
      </c>
      <c r="BO101" s="221">
        <v>0</v>
      </c>
      <c r="BP101" s="221">
        <v>0</v>
      </c>
      <c r="BQ101" s="213" t="s">
        <v>102</v>
      </c>
    </row>
    <row r="102" spans="1:69" x14ac:dyDescent="0.3">
      <c r="A102" s="220">
        <v>46262</v>
      </c>
      <c r="B102" s="221">
        <v>1053.0971326900001</v>
      </c>
      <c r="C102" s="222"/>
      <c r="D102" s="221">
        <v>1053.0971326900001</v>
      </c>
      <c r="E102" s="222">
        <v>1.00052531</v>
      </c>
      <c r="F102" s="222">
        <v>1.0010508959505962</v>
      </c>
      <c r="G102" s="222">
        <v>1.000537118</v>
      </c>
      <c r="H102" s="222">
        <v>1.0015885824573063</v>
      </c>
      <c r="I102" s="221">
        <v>1.67293114</v>
      </c>
      <c r="J102" s="221">
        <v>0</v>
      </c>
      <c r="K102" s="221">
        <v>1.67293114</v>
      </c>
      <c r="L102" s="221">
        <v>1054.77006383</v>
      </c>
      <c r="M102" s="223"/>
      <c r="N102" s="221">
        <v>0</v>
      </c>
      <c r="O102" s="221">
        <v>0</v>
      </c>
      <c r="P102" s="221">
        <v>0</v>
      </c>
      <c r="Q102" s="221">
        <v>0</v>
      </c>
      <c r="R102" s="221">
        <v>1054.77006383</v>
      </c>
      <c r="S102" s="222">
        <v>8714</v>
      </c>
      <c r="T102" s="221">
        <v>9191266.3362146206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0"/>
      <c r="AF102" s="220"/>
      <c r="AG102" s="222">
        <v>0</v>
      </c>
      <c r="AH102" s="224">
        <v>0</v>
      </c>
      <c r="AI102" s="224">
        <v>0</v>
      </c>
      <c r="AJ102" s="224">
        <v>2</v>
      </c>
      <c r="AK102" s="224">
        <v>252</v>
      </c>
      <c r="AL102" s="220"/>
      <c r="AM102" s="222"/>
      <c r="AN102" s="220"/>
      <c r="AO102" s="222"/>
      <c r="AP102" s="222">
        <v>0</v>
      </c>
      <c r="AQ102" s="222">
        <v>0</v>
      </c>
      <c r="AR102" s="224">
        <v>0</v>
      </c>
      <c r="AS102" s="224">
        <v>0</v>
      </c>
      <c r="AT102" s="221">
        <v>0</v>
      </c>
      <c r="AU102" s="221">
        <v>0</v>
      </c>
      <c r="AV102" s="221">
        <v>0</v>
      </c>
      <c r="AW102" s="221">
        <v>0</v>
      </c>
      <c r="AX102" s="221">
        <v>0</v>
      </c>
      <c r="AY102" s="221">
        <v>0</v>
      </c>
      <c r="AZ102" s="221">
        <v>0</v>
      </c>
      <c r="BA102" s="221">
        <v>0</v>
      </c>
      <c r="BB102" s="221">
        <v>0</v>
      </c>
      <c r="BC102" s="221">
        <v>0</v>
      </c>
      <c r="BD102" s="221">
        <v>0</v>
      </c>
      <c r="BE102" s="221">
        <v>0</v>
      </c>
      <c r="BF102" s="221">
        <v>0</v>
      </c>
      <c r="BG102" s="221">
        <v>0</v>
      </c>
      <c r="BH102" s="221">
        <v>0</v>
      </c>
      <c r="BI102" s="221">
        <v>0</v>
      </c>
      <c r="BJ102" s="221">
        <v>0</v>
      </c>
      <c r="BK102" s="221">
        <v>0</v>
      </c>
      <c r="BL102" s="221">
        <v>0</v>
      </c>
      <c r="BM102" s="221">
        <v>0</v>
      </c>
      <c r="BN102" s="221">
        <v>0</v>
      </c>
      <c r="BO102" s="221">
        <v>0</v>
      </c>
      <c r="BP102" s="221">
        <v>0</v>
      </c>
      <c r="BQ102" s="213" t="s">
        <v>102</v>
      </c>
    </row>
    <row r="103" spans="1:69" x14ac:dyDescent="0.3">
      <c r="A103" s="220">
        <v>46263</v>
      </c>
      <c r="B103" s="221">
        <v>1053.0971326900001</v>
      </c>
      <c r="C103" s="222"/>
      <c r="D103" s="221">
        <v>1053.0971326900001</v>
      </c>
      <c r="E103" s="222">
        <v>1</v>
      </c>
      <c r="F103" s="222">
        <v>1.0010508959505962</v>
      </c>
      <c r="G103" s="222">
        <v>1.000537118</v>
      </c>
      <c r="H103" s="222">
        <v>1.0015885824573063</v>
      </c>
      <c r="I103" s="221">
        <v>1.67293114</v>
      </c>
      <c r="J103" s="221">
        <v>0</v>
      </c>
      <c r="K103" s="221">
        <v>1.67293114</v>
      </c>
      <c r="L103" s="221">
        <v>1054.77006383</v>
      </c>
      <c r="M103" s="223"/>
      <c r="N103" s="221">
        <v>0</v>
      </c>
      <c r="O103" s="221">
        <v>0</v>
      </c>
      <c r="P103" s="221">
        <v>0</v>
      </c>
      <c r="Q103" s="221">
        <v>0</v>
      </c>
      <c r="R103" s="221">
        <v>1054.77006383</v>
      </c>
      <c r="S103" s="222">
        <v>8714</v>
      </c>
      <c r="T103" s="221">
        <v>9191266.3362146206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0"/>
      <c r="AF103" s="220"/>
      <c r="AG103" s="222">
        <v>0</v>
      </c>
      <c r="AH103" s="224">
        <v>0</v>
      </c>
      <c r="AI103" s="224">
        <v>0</v>
      </c>
      <c r="AJ103" s="224">
        <v>2</v>
      </c>
      <c r="AK103" s="224">
        <v>252</v>
      </c>
      <c r="AL103" s="220"/>
      <c r="AM103" s="222"/>
      <c r="AN103" s="220"/>
      <c r="AO103" s="222"/>
      <c r="AP103" s="222">
        <v>0</v>
      </c>
      <c r="AQ103" s="222">
        <v>0</v>
      </c>
      <c r="AR103" s="224">
        <v>0</v>
      </c>
      <c r="AS103" s="224">
        <v>0</v>
      </c>
      <c r="AT103" s="221">
        <v>0</v>
      </c>
      <c r="AU103" s="221">
        <v>0</v>
      </c>
      <c r="AV103" s="221">
        <v>0</v>
      </c>
      <c r="AW103" s="221">
        <v>0</v>
      </c>
      <c r="AX103" s="221">
        <v>0</v>
      </c>
      <c r="AY103" s="221">
        <v>0</v>
      </c>
      <c r="AZ103" s="221">
        <v>0</v>
      </c>
      <c r="BA103" s="221">
        <v>0</v>
      </c>
      <c r="BB103" s="221">
        <v>0</v>
      </c>
      <c r="BC103" s="221">
        <v>0</v>
      </c>
      <c r="BD103" s="221">
        <v>0</v>
      </c>
      <c r="BE103" s="221">
        <v>0</v>
      </c>
      <c r="BF103" s="221">
        <v>0</v>
      </c>
      <c r="BG103" s="221">
        <v>0</v>
      </c>
      <c r="BH103" s="221">
        <v>0</v>
      </c>
      <c r="BI103" s="221">
        <v>0</v>
      </c>
      <c r="BJ103" s="221">
        <v>0</v>
      </c>
      <c r="BK103" s="221">
        <v>0</v>
      </c>
      <c r="BL103" s="221">
        <v>0</v>
      </c>
      <c r="BM103" s="221">
        <v>0</v>
      </c>
      <c r="BN103" s="221">
        <v>0</v>
      </c>
      <c r="BO103" s="221">
        <v>0</v>
      </c>
      <c r="BP103" s="221">
        <v>0</v>
      </c>
      <c r="BQ103" s="213" t="s">
        <v>102</v>
      </c>
    </row>
    <row r="104" spans="1:69" x14ac:dyDescent="0.3">
      <c r="A104" s="220">
        <v>46264</v>
      </c>
      <c r="B104" s="221">
        <v>1053.0971326900001</v>
      </c>
      <c r="C104" s="222"/>
      <c r="D104" s="221">
        <v>1053.0971326900001</v>
      </c>
      <c r="E104" s="222">
        <v>1</v>
      </c>
      <c r="F104" s="222">
        <v>1.0010508959505962</v>
      </c>
      <c r="G104" s="222">
        <v>1.000537118</v>
      </c>
      <c r="H104" s="222">
        <v>1.0015885824573063</v>
      </c>
      <c r="I104" s="221">
        <v>1.67293114</v>
      </c>
      <c r="J104" s="221">
        <v>0</v>
      </c>
      <c r="K104" s="221">
        <v>1.67293114</v>
      </c>
      <c r="L104" s="221">
        <v>1054.77006383</v>
      </c>
      <c r="M104" s="223"/>
      <c r="N104" s="221">
        <v>0</v>
      </c>
      <c r="O104" s="221">
        <v>0</v>
      </c>
      <c r="P104" s="221">
        <v>0</v>
      </c>
      <c r="Q104" s="221">
        <v>0</v>
      </c>
      <c r="R104" s="221">
        <v>1054.77006383</v>
      </c>
      <c r="S104" s="222">
        <v>8714</v>
      </c>
      <c r="T104" s="221">
        <v>9191266.3362146206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0"/>
      <c r="AF104" s="220"/>
      <c r="AG104" s="222">
        <v>0</v>
      </c>
      <c r="AH104" s="224">
        <v>0</v>
      </c>
      <c r="AI104" s="224">
        <v>0</v>
      </c>
      <c r="AJ104" s="224">
        <v>2</v>
      </c>
      <c r="AK104" s="224">
        <v>252</v>
      </c>
      <c r="AL104" s="220"/>
      <c r="AM104" s="222"/>
      <c r="AN104" s="220"/>
      <c r="AO104" s="222"/>
      <c r="AP104" s="222">
        <v>0</v>
      </c>
      <c r="AQ104" s="222">
        <v>0</v>
      </c>
      <c r="AR104" s="224">
        <v>0</v>
      </c>
      <c r="AS104" s="224">
        <v>0</v>
      </c>
      <c r="AT104" s="221">
        <v>0</v>
      </c>
      <c r="AU104" s="221">
        <v>0</v>
      </c>
      <c r="AV104" s="221">
        <v>0</v>
      </c>
      <c r="AW104" s="221">
        <v>0</v>
      </c>
      <c r="AX104" s="221">
        <v>0</v>
      </c>
      <c r="AY104" s="221">
        <v>0</v>
      </c>
      <c r="AZ104" s="221">
        <v>0</v>
      </c>
      <c r="BA104" s="221">
        <v>0</v>
      </c>
      <c r="BB104" s="221">
        <v>0</v>
      </c>
      <c r="BC104" s="221">
        <v>0</v>
      </c>
      <c r="BD104" s="221">
        <v>0</v>
      </c>
      <c r="BE104" s="221">
        <v>0</v>
      </c>
      <c r="BF104" s="221">
        <v>0</v>
      </c>
      <c r="BG104" s="221">
        <v>0</v>
      </c>
      <c r="BH104" s="221">
        <v>0</v>
      </c>
      <c r="BI104" s="221">
        <v>0</v>
      </c>
      <c r="BJ104" s="221">
        <v>0</v>
      </c>
      <c r="BK104" s="221">
        <v>0</v>
      </c>
      <c r="BL104" s="221">
        <v>0</v>
      </c>
      <c r="BM104" s="221">
        <v>0</v>
      </c>
      <c r="BN104" s="221">
        <v>0</v>
      </c>
      <c r="BO104" s="221">
        <v>0</v>
      </c>
      <c r="BP104" s="221">
        <v>0</v>
      </c>
      <c r="BQ104" s="213" t="s">
        <v>102</v>
      </c>
    </row>
    <row r="105" spans="1:69" x14ac:dyDescent="0.3">
      <c r="A105" s="220">
        <v>46265</v>
      </c>
      <c r="B105" s="221">
        <v>1053.0971326900001</v>
      </c>
      <c r="C105" s="222"/>
      <c r="D105" s="221">
        <v>1053.0971326900001</v>
      </c>
      <c r="E105" s="222">
        <v>1.00052531</v>
      </c>
      <c r="F105" s="222">
        <v>1.0015767579967481</v>
      </c>
      <c r="G105" s="222">
        <v>1.0008057850000001</v>
      </c>
      <c r="H105" s="222">
        <v>1.0023838155295568</v>
      </c>
      <c r="I105" s="221">
        <v>2.5103897900000001</v>
      </c>
      <c r="J105" s="221">
        <v>0</v>
      </c>
      <c r="K105" s="221">
        <v>2.5103897900000001</v>
      </c>
      <c r="L105" s="221">
        <v>1055.6075224800002</v>
      </c>
      <c r="M105" s="223"/>
      <c r="N105" s="221">
        <v>0</v>
      </c>
      <c r="O105" s="221">
        <v>0</v>
      </c>
      <c r="P105" s="221">
        <v>0</v>
      </c>
      <c r="Q105" s="221">
        <v>0</v>
      </c>
      <c r="R105" s="221">
        <v>1055.6075224799999</v>
      </c>
      <c r="S105" s="222">
        <v>8714</v>
      </c>
      <c r="T105" s="221">
        <v>9198563.9508907199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0"/>
      <c r="AF105" s="220"/>
      <c r="AG105" s="222">
        <v>0</v>
      </c>
      <c r="AH105" s="224">
        <v>0</v>
      </c>
      <c r="AI105" s="224">
        <v>0</v>
      </c>
      <c r="AJ105" s="224">
        <v>3</v>
      </c>
      <c r="AK105" s="224">
        <v>252</v>
      </c>
      <c r="AL105" s="220"/>
      <c r="AM105" s="222"/>
      <c r="AN105" s="220"/>
      <c r="AO105" s="222"/>
      <c r="AP105" s="222">
        <v>0</v>
      </c>
      <c r="AQ105" s="222">
        <v>0</v>
      </c>
      <c r="AR105" s="224">
        <v>0</v>
      </c>
      <c r="AS105" s="224">
        <v>0</v>
      </c>
      <c r="AT105" s="221">
        <v>0</v>
      </c>
      <c r="AU105" s="221">
        <v>0</v>
      </c>
      <c r="AV105" s="221">
        <v>0</v>
      </c>
      <c r="AW105" s="221">
        <v>0</v>
      </c>
      <c r="AX105" s="221">
        <v>0</v>
      </c>
      <c r="AY105" s="221">
        <v>0</v>
      </c>
      <c r="AZ105" s="221">
        <v>0</v>
      </c>
      <c r="BA105" s="221">
        <v>0</v>
      </c>
      <c r="BB105" s="221">
        <v>0</v>
      </c>
      <c r="BC105" s="221">
        <v>0</v>
      </c>
      <c r="BD105" s="221">
        <v>0</v>
      </c>
      <c r="BE105" s="221">
        <v>0</v>
      </c>
      <c r="BF105" s="221">
        <v>0</v>
      </c>
      <c r="BG105" s="221">
        <v>0</v>
      </c>
      <c r="BH105" s="221">
        <v>0</v>
      </c>
      <c r="BI105" s="221">
        <v>0</v>
      </c>
      <c r="BJ105" s="221">
        <v>0</v>
      </c>
      <c r="BK105" s="221">
        <v>0</v>
      </c>
      <c r="BL105" s="221">
        <v>0</v>
      </c>
      <c r="BM105" s="221">
        <v>0</v>
      </c>
      <c r="BN105" s="221">
        <v>0</v>
      </c>
      <c r="BO105" s="221">
        <v>0</v>
      </c>
      <c r="BP105" s="221">
        <v>0</v>
      </c>
      <c r="BQ105" s="213" t="s">
        <v>102</v>
      </c>
    </row>
    <row r="106" spans="1:69" x14ac:dyDescent="0.3">
      <c r="A106" s="220">
        <v>46266</v>
      </c>
      <c r="B106" s="221">
        <v>1053.0971326900001</v>
      </c>
      <c r="C106" s="222"/>
      <c r="D106" s="221">
        <v>1053.0971326900001</v>
      </c>
      <c r="E106" s="222">
        <v>1.00052531</v>
      </c>
      <c r="F106" s="222">
        <v>1.0021028962834913</v>
      </c>
      <c r="G106" s="222">
        <v>1.0010745240000001</v>
      </c>
      <c r="H106" s="222">
        <v>1.0031796836165197</v>
      </c>
      <c r="I106" s="221">
        <v>3.3485160999999999</v>
      </c>
      <c r="J106" s="221">
        <v>0</v>
      </c>
      <c r="K106" s="221">
        <v>3.3485160999999999</v>
      </c>
      <c r="L106" s="221">
        <v>1056.4456487900002</v>
      </c>
      <c r="M106" s="223"/>
      <c r="N106" s="221">
        <v>0</v>
      </c>
      <c r="O106" s="221">
        <v>0</v>
      </c>
      <c r="P106" s="221">
        <v>0</v>
      </c>
      <c r="Q106" s="221">
        <v>0</v>
      </c>
      <c r="R106" s="221">
        <v>1056.44564879</v>
      </c>
      <c r="S106" s="222">
        <v>8714</v>
      </c>
      <c r="T106" s="221">
        <v>9205867.3835560605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0"/>
      <c r="AF106" s="220"/>
      <c r="AG106" s="222">
        <v>0</v>
      </c>
      <c r="AH106" s="224">
        <v>0</v>
      </c>
      <c r="AI106" s="224">
        <v>0</v>
      </c>
      <c r="AJ106" s="224">
        <v>4</v>
      </c>
      <c r="AK106" s="224">
        <v>252</v>
      </c>
      <c r="AL106" s="220"/>
      <c r="AM106" s="222"/>
      <c r="AN106" s="220"/>
      <c r="AO106" s="222"/>
      <c r="AP106" s="222">
        <v>0</v>
      </c>
      <c r="AQ106" s="222">
        <v>0</v>
      </c>
      <c r="AR106" s="224">
        <v>0</v>
      </c>
      <c r="AS106" s="224">
        <v>0</v>
      </c>
      <c r="AT106" s="221">
        <v>0</v>
      </c>
      <c r="AU106" s="221">
        <v>0</v>
      </c>
      <c r="AV106" s="221">
        <v>0</v>
      </c>
      <c r="AW106" s="221">
        <v>0</v>
      </c>
      <c r="AX106" s="221">
        <v>0</v>
      </c>
      <c r="AY106" s="221">
        <v>0</v>
      </c>
      <c r="AZ106" s="221">
        <v>0</v>
      </c>
      <c r="BA106" s="221">
        <v>0</v>
      </c>
      <c r="BB106" s="221">
        <v>0</v>
      </c>
      <c r="BC106" s="221">
        <v>0</v>
      </c>
      <c r="BD106" s="221">
        <v>0</v>
      </c>
      <c r="BE106" s="221">
        <v>0</v>
      </c>
      <c r="BF106" s="221">
        <v>0</v>
      </c>
      <c r="BG106" s="221">
        <v>0</v>
      </c>
      <c r="BH106" s="221">
        <v>0</v>
      </c>
      <c r="BI106" s="221">
        <v>0</v>
      </c>
      <c r="BJ106" s="221">
        <v>0</v>
      </c>
      <c r="BK106" s="221">
        <v>0</v>
      </c>
      <c r="BL106" s="221">
        <v>0</v>
      </c>
      <c r="BM106" s="221">
        <v>0</v>
      </c>
      <c r="BN106" s="221">
        <v>0</v>
      </c>
      <c r="BO106" s="221">
        <v>0</v>
      </c>
      <c r="BP106" s="221">
        <v>0</v>
      </c>
      <c r="BQ106" s="213" t="s">
        <v>102</v>
      </c>
    </row>
    <row r="107" spans="1:69" x14ac:dyDescent="0.3">
      <c r="A107" s="220">
        <v>46267</v>
      </c>
      <c r="B107" s="221">
        <v>1053.0971326900001</v>
      </c>
      <c r="C107" s="222"/>
      <c r="D107" s="221">
        <v>1053.0971326900001</v>
      </c>
      <c r="E107" s="222">
        <v>1.00052531</v>
      </c>
      <c r="F107" s="222">
        <v>1.0026293109559379</v>
      </c>
      <c r="G107" s="222">
        <v>1.0013433350000001</v>
      </c>
      <c r="H107" s="222">
        <v>1.0039761770441491</v>
      </c>
      <c r="I107" s="221">
        <v>4.1873005900000004</v>
      </c>
      <c r="J107" s="221">
        <v>0</v>
      </c>
      <c r="K107" s="221">
        <v>4.1873005900000004</v>
      </c>
      <c r="L107" s="221">
        <v>1057.28443328</v>
      </c>
      <c r="M107" s="223"/>
      <c r="N107" s="221">
        <v>0</v>
      </c>
      <c r="O107" s="221">
        <v>0</v>
      </c>
      <c r="P107" s="221">
        <v>0</v>
      </c>
      <c r="Q107" s="221">
        <v>0</v>
      </c>
      <c r="R107" s="221">
        <v>1057.28443328</v>
      </c>
      <c r="S107" s="222">
        <v>8714</v>
      </c>
      <c r="T107" s="221">
        <v>9213176.5516019203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0"/>
      <c r="AF107" s="220"/>
      <c r="AG107" s="222">
        <v>0</v>
      </c>
      <c r="AH107" s="224">
        <v>0</v>
      </c>
      <c r="AI107" s="224">
        <v>0</v>
      </c>
      <c r="AJ107" s="224">
        <v>5</v>
      </c>
      <c r="AK107" s="224">
        <v>252</v>
      </c>
      <c r="AL107" s="220"/>
      <c r="AM107" s="222"/>
      <c r="AN107" s="220"/>
      <c r="AO107" s="222"/>
      <c r="AP107" s="222">
        <v>0</v>
      </c>
      <c r="AQ107" s="222">
        <v>0</v>
      </c>
      <c r="AR107" s="224">
        <v>0</v>
      </c>
      <c r="AS107" s="224">
        <v>0</v>
      </c>
      <c r="AT107" s="221">
        <v>0</v>
      </c>
      <c r="AU107" s="221">
        <v>0</v>
      </c>
      <c r="AV107" s="221">
        <v>0</v>
      </c>
      <c r="AW107" s="221">
        <v>0</v>
      </c>
      <c r="AX107" s="221">
        <v>0</v>
      </c>
      <c r="AY107" s="221">
        <v>0</v>
      </c>
      <c r="AZ107" s="221">
        <v>0</v>
      </c>
      <c r="BA107" s="221">
        <v>0</v>
      </c>
      <c r="BB107" s="221">
        <v>0</v>
      </c>
      <c r="BC107" s="221">
        <v>0</v>
      </c>
      <c r="BD107" s="221">
        <v>0</v>
      </c>
      <c r="BE107" s="221">
        <v>0</v>
      </c>
      <c r="BF107" s="221">
        <v>0</v>
      </c>
      <c r="BG107" s="221">
        <v>0</v>
      </c>
      <c r="BH107" s="221">
        <v>0</v>
      </c>
      <c r="BI107" s="221">
        <v>0</v>
      </c>
      <c r="BJ107" s="221">
        <v>0</v>
      </c>
      <c r="BK107" s="221">
        <v>0</v>
      </c>
      <c r="BL107" s="221">
        <v>0</v>
      </c>
      <c r="BM107" s="221">
        <v>0</v>
      </c>
      <c r="BN107" s="221">
        <v>0</v>
      </c>
      <c r="BO107" s="221">
        <v>0</v>
      </c>
      <c r="BP107" s="221">
        <v>0</v>
      </c>
      <c r="BQ107" s="213" t="s">
        <v>102</v>
      </c>
    </row>
    <row r="108" spans="1:69" x14ac:dyDescent="0.3">
      <c r="A108" s="220">
        <v>46268</v>
      </c>
      <c r="B108" s="221">
        <v>1053.0971326900001</v>
      </c>
      <c r="C108" s="222"/>
      <c r="D108" s="221">
        <v>1053.0971326900001</v>
      </c>
      <c r="E108" s="222">
        <v>1.00052531</v>
      </c>
      <c r="F108" s="222">
        <v>1.0031560021592762</v>
      </c>
      <c r="G108" s="222">
        <v>1.001612218</v>
      </c>
      <c r="H108" s="222">
        <v>1.0047733061600079</v>
      </c>
      <c r="I108" s="221">
        <v>5.0267548599999996</v>
      </c>
      <c r="J108" s="221">
        <v>0</v>
      </c>
      <c r="K108" s="221">
        <v>5.0267548599999996</v>
      </c>
      <c r="L108" s="221">
        <v>1058.1238875500001</v>
      </c>
      <c r="M108" s="223"/>
      <c r="N108" s="221">
        <v>0</v>
      </c>
      <c r="O108" s="221">
        <v>0</v>
      </c>
      <c r="P108" s="221">
        <v>0</v>
      </c>
      <c r="Q108" s="221">
        <v>0</v>
      </c>
      <c r="R108" s="221">
        <v>1058.1238875500001</v>
      </c>
      <c r="S108" s="222">
        <v>8714</v>
      </c>
      <c r="T108" s="221">
        <v>9220491.5561107006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0"/>
      <c r="AF108" s="220"/>
      <c r="AG108" s="222">
        <v>0</v>
      </c>
      <c r="AH108" s="224">
        <v>0</v>
      </c>
      <c r="AI108" s="224">
        <v>0</v>
      </c>
      <c r="AJ108" s="224">
        <v>6</v>
      </c>
      <c r="AK108" s="224">
        <v>252</v>
      </c>
      <c r="AL108" s="220"/>
      <c r="AM108" s="222"/>
      <c r="AN108" s="220"/>
      <c r="AO108" s="222"/>
      <c r="AP108" s="222">
        <v>0</v>
      </c>
      <c r="AQ108" s="222">
        <v>0</v>
      </c>
      <c r="AR108" s="224">
        <v>0</v>
      </c>
      <c r="AS108" s="224">
        <v>0</v>
      </c>
      <c r="AT108" s="221">
        <v>0</v>
      </c>
      <c r="AU108" s="221">
        <v>0</v>
      </c>
      <c r="AV108" s="221">
        <v>0</v>
      </c>
      <c r="AW108" s="221">
        <v>0</v>
      </c>
      <c r="AX108" s="221">
        <v>0</v>
      </c>
      <c r="AY108" s="221">
        <v>0</v>
      </c>
      <c r="AZ108" s="221">
        <v>0</v>
      </c>
      <c r="BA108" s="221">
        <v>0</v>
      </c>
      <c r="BB108" s="221">
        <v>0</v>
      </c>
      <c r="BC108" s="221">
        <v>0</v>
      </c>
      <c r="BD108" s="221">
        <v>0</v>
      </c>
      <c r="BE108" s="221">
        <v>0</v>
      </c>
      <c r="BF108" s="221">
        <v>0</v>
      </c>
      <c r="BG108" s="221">
        <v>0</v>
      </c>
      <c r="BH108" s="221">
        <v>0</v>
      </c>
      <c r="BI108" s="221">
        <v>0</v>
      </c>
      <c r="BJ108" s="221">
        <v>0</v>
      </c>
      <c r="BK108" s="221">
        <v>0</v>
      </c>
      <c r="BL108" s="221">
        <v>0</v>
      </c>
      <c r="BM108" s="221">
        <v>0</v>
      </c>
      <c r="BN108" s="221">
        <v>0</v>
      </c>
      <c r="BO108" s="221">
        <v>0</v>
      </c>
      <c r="BP108" s="221">
        <v>0</v>
      </c>
      <c r="BQ108" s="213" t="s">
        <v>102</v>
      </c>
    </row>
    <row r="109" spans="1:69" x14ac:dyDescent="0.3">
      <c r="A109" s="220">
        <v>46269</v>
      </c>
      <c r="B109" s="221">
        <v>1053.0971326900001</v>
      </c>
      <c r="C109" s="222"/>
      <c r="D109" s="221">
        <v>1053.0971326900001</v>
      </c>
      <c r="E109" s="222">
        <v>1.00052531</v>
      </c>
      <c r="F109" s="222">
        <v>1.0036829700387706</v>
      </c>
      <c r="G109" s="222">
        <v>1.001881174</v>
      </c>
      <c r="H109" s="222">
        <v>1.0055710723074067</v>
      </c>
      <c r="I109" s="221">
        <v>5.8668799399999996</v>
      </c>
      <c r="J109" s="221">
        <v>0</v>
      </c>
      <c r="K109" s="221">
        <v>5.8668799399999996</v>
      </c>
      <c r="L109" s="221">
        <v>1058.9640126300001</v>
      </c>
      <c r="M109" s="223"/>
      <c r="N109" s="221">
        <v>0</v>
      </c>
      <c r="O109" s="221">
        <v>0</v>
      </c>
      <c r="P109" s="221">
        <v>0</v>
      </c>
      <c r="Q109" s="221">
        <v>0</v>
      </c>
      <c r="R109" s="221">
        <v>1058.9640126300001</v>
      </c>
      <c r="S109" s="222">
        <v>8714</v>
      </c>
      <c r="T109" s="221">
        <v>9227812.4060578197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0"/>
      <c r="AF109" s="220"/>
      <c r="AG109" s="222">
        <v>0</v>
      </c>
      <c r="AH109" s="224">
        <v>0</v>
      </c>
      <c r="AI109" s="224">
        <v>0</v>
      </c>
      <c r="AJ109" s="224">
        <v>7</v>
      </c>
      <c r="AK109" s="224">
        <v>252</v>
      </c>
      <c r="AL109" s="220"/>
      <c r="AM109" s="222"/>
      <c r="AN109" s="220"/>
      <c r="AO109" s="222"/>
      <c r="AP109" s="222">
        <v>0</v>
      </c>
      <c r="AQ109" s="222">
        <v>0</v>
      </c>
      <c r="AR109" s="224">
        <v>0</v>
      </c>
      <c r="AS109" s="224">
        <v>0</v>
      </c>
      <c r="AT109" s="221">
        <v>0</v>
      </c>
      <c r="AU109" s="221">
        <v>0</v>
      </c>
      <c r="AV109" s="221">
        <v>0</v>
      </c>
      <c r="AW109" s="221">
        <v>0</v>
      </c>
      <c r="AX109" s="221">
        <v>0</v>
      </c>
      <c r="AY109" s="221">
        <v>0</v>
      </c>
      <c r="AZ109" s="221">
        <v>0</v>
      </c>
      <c r="BA109" s="221">
        <v>0</v>
      </c>
      <c r="BB109" s="221">
        <v>0</v>
      </c>
      <c r="BC109" s="221">
        <v>0</v>
      </c>
      <c r="BD109" s="221">
        <v>0</v>
      </c>
      <c r="BE109" s="221">
        <v>0</v>
      </c>
      <c r="BF109" s="221">
        <v>0</v>
      </c>
      <c r="BG109" s="221">
        <v>0</v>
      </c>
      <c r="BH109" s="221">
        <v>0</v>
      </c>
      <c r="BI109" s="221">
        <v>0</v>
      </c>
      <c r="BJ109" s="221">
        <v>0</v>
      </c>
      <c r="BK109" s="221">
        <v>0</v>
      </c>
      <c r="BL109" s="221">
        <v>0</v>
      </c>
      <c r="BM109" s="221">
        <v>0</v>
      </c>
      <c r="BN109" s="221">
        <v>0</v>
      </c>
      <c r="BO109" s="221">
        <v>0</v>
      </c>
      <c r="BP109" s="221">
        <v>0</v>
      </c>
      <c r="BQ109" s="213" t="s">
        <v>102</v>
      </c>
    </row>
    <row r="110" spans="1:69" x14ac:dyDescent="0.3">
      <c r="A110" s="220">
        <v>46270</v>
      </c>
      <c r="B110" s="221">
        <v>1053.0971326900001</v>
      </c>
      <c r="C110" s="222"/>
      <c r="D110" s="221">
        <v>1053.0971326900001</v>
      </c>
      <c r="E110" s="222">
        <v>1</v>
      </c>
      <c r="F110" s="222">
        <v>1.0036829700387706</v>
      </c>
      <c r="G110" s="222">
        <v>1.001881174</v>
      </c>
      <c r="H110" s="222">
        <v>1.0055710723074067</v>
      </c>
      <c r="I110" s="221">
        <v>5.8668799399999996</v>
      </c>
      <c r="J110" s="221">
        <v>0</v>
      </c>
      <c r="K110" s="221">
        <v>5.8668799399999996</v>
      </c>
      <c r="L110" s="221">
        <v>1058.9640126300001</v>
      </c>
      <c r="M110" s="223"/>
      <c r="N110" s="221">
        <v>0</v>
      </c>
      <c r="O110" s="221">
        <v>0</v>
      </c>
      <c r="P110" s="221">
        <v>0</v>
      </c>
      <c r="Q110" s="221">
        <v>0</v>
      </c>
      <c r="R110" s="221">
        <v>1058.9640126300001</v>
      </c>
      <c r="S110" s="222">
        <v>8714</v>
      </c>
      <c r="T110" s="221">
        <v>9227812.4060578197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0"/>
      <c r="AF110" s="220"/>
      <c r="AG110" s="222">
        <v>0</v>
      </c>
      <c r="AH110" s="224">
        <v>0</v>
      </c>
      <c r="AI110" s="224">
        <v>0</v>
      </c>
      <c r="AJ110" s="224">
        <v>7</v>
      </c>
      <c r="AK110" s="224">
        <v>252</v>
      </c>
      <c r="AL110" s="220"/>
      <c r="AM110" s="222"/>
      <c r="AN110" s="220"/>
      <c r="AO110" s="222"/>
      <c r="AP110" s="222">
        <v>0</v>
      </c>
      <c r="AQ110" s="222">
        <v>0</v>
      </c>
      <c r="AR110" s="224">
        <v>0</v>
      </c>
      <c r="AS110" s="224">
        <v>0</v>
      </c>
      <c r="AT110" s="221">
        <v>0</v>
      </c>
      <c r="AU110" s="221">
        <v>0</v>
      </c>
      <c r="AV110" s="221">
        <v>0</v>
      </c>
      <c r="AW110" s="221">
        <v>0</v>
      </c>
      <c r="AX110" s="221">
        <v>0</v>
      </c>
      <c r="AY110" s="221">
        <v>0</v>
      </c>
      <c r="AZ110" s="221">
        <v>0</v>
      </c>
      <c r="BA110" s="221">
        <v>0</v>
      </c>
      <c r="BB110" s="221">
        <v>0</v>
      </c>
      <c r="BC110" s="221">
        <v>0</v>
      </c>
      <c r="BD110" s="221">
        <v>0</v>
      </c>
      <c r="BE110" s="221">
        <v>0</v>
      </c>
      <c r="BF110" s="221">
        <v>0</v>
      </c>
      <c r="BG110" s="221">
        <v>0</v>
      </c>
      <c r="BH110" s="221">
        <v>0</v>
      </c>
      <c r="BI110" s="221">
        <v>0</v>
      </c>
      <c r="BJ110" s="221">
        <v>0</v>
      </c>
      <c r="BK110" s="221">
        <v>0</v>
      </c>
      <c r="BL110" s="221">
        <v>0</v>
      </c>
      <c r="BM110" s="221">
        <v>0</v>
      </c>
      <c r="BN110" s="221">
        <v>0</v>
      </c>
      <c r="BO110" s="221">
        <v>0</v>
      </c>
      <c r="BP110" s="221">
        <v>0</v>
      </c>
      <c r="BQ110" s="213" t="s">
        <v>102</v>
      </c>
    </row>
    <row r="111" spans="1:69" x14ac:dyDescent="0.3">
      <c r="A111" s="220">
        <v>46271</v>
      </c>
      <c r="B111" s="221">
        <v>1053.0971326900001</v>
      </c>
      <c r="C111" s="222"/>
      <c r="D111" s="221">
        <v>1053.0971326900001</v>
      </c>
      <c r="E111" s="222">
        <v>1</v>
      </c>
      <c r="F111" s="222">
        <v>1.0036829700387706</v>
      </c>
      <c r="G111" s="222">
        <v>1.001881174</v>
      </c>
      <c r="H111" s="222">
        <v>1.0055710723074067</v>
      </c>
      <c r="I111" s="221">
        <v>5.8668799399999996</v>
      </c>
      <c r="J111" s="221">
        <v>0</v>
      </c>
      <c r="K111" s="221">
        <v>5.8668799399999996</v>
      </c>
      <c r="L111" s="221">
        <v>1058.9640126300001</v>
      </c>
      <c r="M111" s="223"/>
      <c r="N111" s="221">
        <v>0</v>
      </c>
      <c r="O111" s="221">
        <v>0</v>
      </c>
      <c r="P111" s="221">
        <v>0</v>
      </c>
      <c r="Q111" s="221">
        <v>0</v>
      </c>
      <c r="R111" s="221">
        <v>1058.9640126300001</v>
      </c>
      <c r="S111" s="222">
        <v>8714</v>
      </c>
      <c r="T111" s="221">
        <v>9227812.4060578197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0"/>
      <c r="AF111" s="220"/>
      <c r="AG111" s="222">
        <v>0</v>
      </c>
      <c r="AH111" s="224">
        <v>0</v>
      </c>
      <c r="AI111" s="224">
        <v>0</v>
      </c>
      <c r="AJ111" s="224">
        <v>7</v>
      </c>
      <c r="AK111" s="224">
        <v>252</v>
      </c>
      <c r="AL111" s="220"/>
      <c r="AM111" s="222"/>
      <c r="AN111" s="220"/>
      <c r="AO111" s="222"/>
      <c r="AP111" s="222">
        <v>0</v>
      </c>
      <c r="AQ111" s="222">
        <v>0</v>
      </c>
      <c r="AR111" s="224">
        <v>0</v>
      </c>
      <c r="AS111" s="224">
        <v>0</v>
      </c>
      <c r="AT111" s="221">
        <v>0</v>
      </c>
      <c r="AU111" s="221">
        <v>0</v>
      </c>
      <c r="AV111" s="221">
        <v>0</v>
      </c>
      <c r="AW111" s="221">
        <v>0</v>
      </c>
      <c r="AX111" s="221">
        <v>0</v>
      </c>
      <c r="AY111" s="221">
        <v>0</v>
      </c>
      <c r="AZ111" s="221">
        <v>0</v>
      </c>
      <c r="BA111" s="221">
        <v>0</v>
      </c>
      <c r="BB111" s="221">
        <v>0</v>
      </c>
      <c r="BC111" s="221">
        <v>0</v>
      </c>
      <c r="BD111" s="221">
        <v>0</v>
      </c>
      <c r="BE111" s="221">
        <v>0</v>
      </c>
      <c r="BF111" s="221">
        <v>0</v>
      </c>
      <c r="BG111" s="221">
        <v>0</v>
      </c>
      <c r="BH111" s="221">
        <v>0</v>
      </c>
      <c r="BI111" s="221">
        <v>0</v>
      </c>
      <c r="BJ111" s="221">
        <v>0</v>
      </c>
      <c r="BK111" s="221">
        <v>0</v>
      </c>
      <c r="BL111" s="221">
        <v>0</v>
      </c>
      <c r="BM111" s="221">
        <v>0</v>
      </c>
      <c r="BN111" s="221">
        <v>0</v>
      </c>
      <c r="BO111" s="221">
        <v>0</v>
      </c>
      <c r="BP111" s="221">
        <v>0</v>
      </c>
      <c r="BQ111" s="213" t="s">
        <v>102</v>
      </c>
    </row>
    <row r="112" spans="1:69" x14ac:dyDescent="0.3">
      <c r="A112" s="220">
        <v>46272</v>
      </c>
      <c r="B112" s="221">
        <v>1053.0971326900001</v>
      </c>
      <c r="C112" s="222"/>
      <c r="D112" s="221">
        <v>1053.0971326900001</v>
      </c>
      <c r="E112" s="222">
        <v>1</v>
      </c>
      <c r="F112" s="222">
        <v>1.0036829700387706</v>
      </c>
      <c r="G112" s="222">
        <v>1.001881174</v>
      </c>
      <c r="H112" s="222">
        <v>1.0055710723074067</v>
      </c>
      <c r="I112" s="221">
        <v>5.8668799399999996</v>
      </c>
      <c r="J112" s="221">
        <v>0</v>
      </c>
      <c r="K112" s="221">
        <v>5.8668799399999996</v>
      </c>
      <c r="L112" s="221">
        <v>1058.9640126300001</v>
      </c>
      <c r="M112" s="223"/>
      <c r="N112" s="221">
        <v>0</v>
      </c>
      <c r="O112" s="221">
        <v>0</v>
      </c>
      <c r="P112" s="221">
        <v>0</v>
      </c>
      <c r="Q112" s="221">
        <v>0</v>
      </c>
      <c r="R112" s="221">
        <v>1058.9640126300001</v>
      </c>
      <c r="S112" s="222">
        <v>8714</v>
      </c>
      <c r="T112" s="221">
        <v>9227812.4060578197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0"/>
      <c r="AF112" s="220"/>
      <c r="AG112" s="222">
        <v>0</v>
      </c>
      <c r="AH112" s="224">
        <v>0</v>
      </c>
      <c r="AI112" s="224">
        <v>0</v>
      </c>
      <c r="AJ112" s="224">
        <v>7</v>
      </c>
      <c r="AK112" s="224">
        <v>252</v>
      </c>
      <c r="AL112" s="220"/>
      <c r="AM112" s="222"/>
      <c r="AN112" s="220"/>
      <c r="AO112" s="222"/>
      <c r="AP112" s="222">
        <v>0</v>
      </c>
      <c r="AQ112" s="222">
        <v>0</v>
      </c>
      <c r="AR112" s="224">
        <v>0</v>
      </c>
      <c r="AS112" s="224">
        <v>0</v>
      </c>
      <c r="AT112" s="221">
        <v>0</v>
      </c>
      <c r="AU112" s="221">
        <v>0</v>
      </c>
      <c r="AV112" s="221">
        <v>0</v>
      </c>
      <c r="AW112" s="221">
        <v>0</v>
      </c>
      <c r="AX112" s="221">
        <v>0</v>
      </c>
      <c r="AY112" s="221">
        <v>0</v>
      </c>
      <c r="AZ112" s="221">
        <v>0</v>
      </c>
      <c r="BA112" s="221">
        <v>0</v>
      </c>
      <c r="BB112" s="221">
        <v>0</v>
      </c>
      <c r="BC112" s="221">
        <v>0</v>
      </c>
      <c r="BD112" s="221">
        <v>0</v>
      </c>
      <c r="BE112" s="221">
        <v>0</v>
      </c>
      <c r="BF112" s="221">
        <v>0</v>
      </c>
      <c r="BG112" s="221">
        <v>0</v>
      </c>
      <c r="BH112" s="221">
        <v>0</v>
      </c>
      <c r="BI112" s="221">
        <v>0</v>
      </c>
      <c r="BJ112" s="221">
        <v>0</v>
      </c>
      <c r="BK112" s="221">
        <v>0</v>
      </c>
      <c r="BL112" s="221">
        <v>0</v>
      </c>
      <c r="BM112" s="221">
        <v>0</v>
      </c>
      <c r="BN112" s="221">
        <v>0</v>
      </c>
      <c r="BO112" s="221">
        <v>0</v>
      </c>
      <c r="BP112" s="221">
        <v>0</v>
      </c>
      <c r="BQ112" s="213" t="s">
        <v>102</v>
      </c>
    </row>
    <row r="113" spans="1:69" x14ac:dyDescent="0.3">
      <c r="A113" s="220">
        <v>46273</v>
      </c>
      <c r="B113" s="221">
        <v>1053.0971326900001</v>
      </c>
      <c r="C113" s="222"/>
      <c r="D113" s="221">
        <v>1053.0971326900001</v>
      </c>
      <c r="E113" s="222">
        <v>1.00052531</v>
      </c>
      <c r="F113" s="222">
        <v>1.0042102147397616</v>
      </c>
      <c r="G113" s="222">
        <v>1.0021502019999999</v>
      </c>
      <c r="H113" s="222">
        <v>1.0063694648019625</v>
      </c>
      <c r="I113" s="221">
        <v>6.7076653200000003</v>
      </c>
      <c r="J113" s="221">
        <v>0</v>
      </c>
      <c r="K113" s="221">
        <v>6.7076653200000003</v>
      </c>
      <c r="L113" s="221">
        <v>1059.80479801</v>
      </c>
      <c r="M113" s="223"/>
      <c r="N113" s="221">
        <v>0</v>
      </c>
      <c r="O113" s="221">
        <v>0</v>
      </c>
      <c r="P113" s="221">
        <v>0</v>
      </c>
      <c r="Q113" s="221">
        <v>0</v>
      </c>
      <c r="R113" s="221">
        <v>1059.80479801</v>
      </c>
      <c r="S113" s="222">
        <v>8714</v>
      </c>
      <c r="T113" s="221">
        <v>9235139.009859141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0"/>
      <c r="AF113" s="220"/>
      <c r="AG113" s="222">
        <v>0</v>
      </c>
      <c r="AH113" s="224">
        <v>0</v>
      </c>
      <c r="AI113" s="224">
        <v>0</v>
      </c>
      <c r="AJ113" s="224">
        <v>8</v>
      </c>
      <c r="AK113" s="224">
        <v>252</v>
      </c>
      <c r="AL113" s="220"/>
      <c r="AM113" s="222"/>
      <c r="AN113" s="220"/>
      <c r="AO113" s="222"/>
      <c r="AP113" s="222">
        <v>0</v>
      </c>
      <c r="AQ113" s="222">
        <v>0</v>
      </c>
      <c r="AR113" s="224">
        <v>0</v>
      </c>
      <c r="AS113" s="224">
        <v>0</v>
      </c>
      <c r="AT113" s="221">
        <v>0</v>
      </c>
      <c r="AU113" s="221">
        <v>0</v>
      </c>
      <c r="AV113" s="221">
        <v>0</v>
      </c>
      <c r="AW113" s="221">
        <v>0</v>
      </c>
      <c r="AX113" s="221">
        <v>0</v>
      </c>
      <c r="AY113" s="221">
        <v>0</v>
      </c>
      <c r="AZ113" s="221">
        <v>0</v>
      </c>
      <c r="BA113" s="221">
        <v>0</v>
      </c>
      <c r="BB113" s="221">
        <v>0</v>
      </c>
      <c r="BC113" s="221">
        <v>0</v>
      </c>
      <c r="BD113" s="221">
        <v>0</v>
      </c>
      <c r="BE113" s="221">
        <v>0</v>
      </c>
      <c r="BF113" s="221">
        <v>0</v>
      </c>
      <c r="BG113" s="221">
        <v>0</v>
      </c>
      <c r="BH113" s="221">
        <v>0</v>
      </c>
      <c r="BI113" s="221">
        <v>0</v>
      </c>
      <c r="BJ113" s="221">
        <v>0</v>
      </c>
      <c r="BK113" s="221">
        <v>0</v>
      </c>
      <c r="BL113" s="221">
        <v>0</v>
      </c>
      <c r="BM113" s="221">
        <v>0</v>
      </c>
      <c r="BN113" s="221">
        <v>0</v>
      </c>
      <c r="BO113" s="221">
        <v>0</v>
      </c>
      <c r="BP113" s="221">
        <v>0</v>
      </c>
      <c r="BQ113" s="213" t="s">
        <v>102</v>
      </c>
    </row>
    <row r="114" spans="1:69" x14ac:dyDescent="0.3">
      <c r="A114" s="220">
        <v>46274</v>
      </c>
      <c r="B114" s="221">
        <v>1053.0971326900001</v>
      </c>
      <c r="C114" s="222"/>
      <c r="D114" s="221">
        <v>1053.0971326900001</v>
      </c>
      <c r="E114" s="222">
        <v>1.00052531</v>
      </c>
      <c r="F114" s="222">
        <v>1.0047377364076666</v>
      </c>
      <c r="G114" s="222">
        <v>1.0024193020000001</v>
      </c>
      <c r="H114" s="222">
        <v>1.0071685040238574</v>
      </c>
      <c r="I114" s="221">
        <v>7.549131</v>
      </c>
      <c r="J114" s="221">
        <v>0</v>
      </c>
      <c r="K114" s="221">
        <v>7.549131</v>
      </c>
      <c r="L114" s="221">
        <v>1060.6462636900001</v>
      </c>
      <c r="M114" s="223"/>
      <c r="N114" s="221">
        <v>0</v>
      </c>
      <c r="O114" s="221">
        <v>0</v>
      </c>
      <c r="P114" s="221">
        <v>0</v>
      </c>
      <c r="Q114" s="221">
        <v>0</v>
      </c>
      <c r="R114" s="221">
        <v>1060.6462636900001</v>
      </c>
      <c r="S114" s="222">
        <v>8714</v>
      </c>
      <c r="T114" s="221">
        <v>9242471.5417946614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0"/>
      <c r="AF114" s="220"/>
      <c r="AG114" s="222">
        <v>0</v>
      </c>
      <c r="AH114" s="224">
        <v>0</v>
      </c>
      <c r="AI114" s="224">
        <v>0</v>
      </c>
      <c r="AJ114" s="224">
        <v>9</v>
      </c>
      <c r="AK114" s="224">
        <v>252</v>
      </c>
      <c r="AL114" s="220"/>
      <c r="AM114" s="222"/>
      <c r="AN114" s="220"/>
      <c r="AO114" s="222"/>
      <c r="AP114" s="222">
        <v>0</v>
      </c>
      <c r="AQ114" s="222">
        <v>0</v>
      </c>
      <c r="AR114" s="224">
        <v>0</v>
      </c>
      <c r="AS114" s="224">
        <v>0</v>
      </c>
      <c r="AT114" s="221">
        <v>0</v>
      </c>
      <c r="AU114" s="221">
        <v>0</v>
      </c>
      <c r="AV114" s="221">
        <v>0</v>
      </c>
      <c r="AW114" s="221">
        <v>0</v>
      </c>
      <c r="AX114" s="221">
        <v>0</v>
      </c>
      <c r="AY114" s="221">
        <v>0</v>
      </c>
      <c r="AZ114" s="221">
        <v>0</v>
      </c>
      <c r="BA114" s="221">
        <v>0</v>
      </c>
      <c r="BB114" s="221">
        <v>0</v>
      </c>
      <c r="BC114" s="221">
        <v>0</v>
      </c>
      <c r="BD114" s="221">
        <v>0</v>
      </c>
      <c r="BE114" s="221">
        <v>0</v>
      </c>
      <c r="BF114" s="221">
        <v>0</v>
      </c>
      <c r="BG114" s="221">
        <v>0</v>
      </c>
      <c r="BH114" s="221">
        <v>0</v>
      </c>
      <c r="BI114" s="221">
        <v>0</v>
      </c>
      <c r="BJ114" s="221">
        <v>0</v>
      </c>
      <c r="BK114" s="221">
        <v>0</v>
      </c>
      <c r="BL114" s="221">
        <v>0</v>
      </c>
      <c r="BM114" s="221">
        <v>0</v>
      </c>
      <c r="BN114" s="221">
        <v>0</v>
      </c>
      <c r="BO114" s="221">
        <v>0</v>
      </c>
      <c r="BP114" s="221">
        <v>0</v>
      </c>
      <c r="BQ114" s="213" t="s">
        <v>102</v>
      </c>
    </row>
    <row r="115" spans="1:69" x14ac:dyDescent="0.3">
      <c r="A115" s="220">
        <v>46275</v>
      </c>
      <c r="B115" s="221">
        <v>1053.0971326900001</v>
      </c>
      <c r="C115" s="222"/>
      <c r="D115" s="221">
        <v>1053.0971326900001</v>
      </c>
      <c r="E115" s="222">
        <v>1.00052531</v>
      </c>
      <c r="F115" s="222">
        <v>1.0052655351879789</v>
      </c>
      <c r="G115" s="222">
        <v>1.0026884739999999</v>
      </c>
      <c r="H115" s="222">
        <v>1.0079681702673857</v>
      </c>
      <c r="I115" s="221">
        <v>8.3912569700000006</v>
      </c>
      <c r="J115" s="221">
        <v>0</v>
      </c>
      <c r="K115" s="221">
        <v>8.3912569700000006</v>
      </c>
      <c r="L115" s="221">
        <v>1061.4883896600002</v>
      </c>
      <c r="M115" s="223"/>
      <c r="N115" s="221">
        <v>0</v>
      </c>
      <c r="O115" s="221">
        <v>0</v>
      </c>
      <c r="P115" s="221">
        <v>0</v>
      </c>
      <c r="Q115" s="221">
        <v>0</v>
      </c>
      <c r="R115" s="221">
        <v>1061.4883896599999</v>
      </c>
      <c r="S115" s="222">
        <v>8714</v>
      </c>
      <c r="T115" s="221">
        <v>9249809.8274972402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0</v>
      </c>
      <c r="AB115" s="221">
        <v>0</v>
      </c>
      <c r="AC115" s="221">
        <v>0</v>
      </c>
      <c r="AD115" s="221">
        <v>0</v>
      </c>
      <c r="AE115" s="220"/>
      <c r="AF115" s="220"/>
      <c r="AG115" s="222">
        <v>0</v>
      </c>
      <c r="AH115" s="224">
        <v>0</v>
      </c>
      <c r="AI115" s="224">
        <v>0</v>
      </c>
      <c r="AJ115" s="224">
        <v>10</v>
      </c>
      <c r="AK115" s="224">
        <v>252</v>
      </c>
      <c r="AL115" s="220"/>
      <c r="AM115" s="222"/>
      <c r="AN115" s="220"/>
      <c r="AO115" s="222"/>
      <c r="AP115" s="222">
        <v>0</v>
      </c>
      <c r="AQ115" s="222">
        <v>0</v>
      </c>
      <c r="AR115" s="224">
        <v>0</v>
      </c>
      <c r="AS115" s="224">
        <v>0</v>
      </c>
      <c r="AT115" s="221">
        <v>0</v>
      </c>
      <c r="AU115" s="221">
        <v>0</v>
      </c>
      <c r="AV115" s="221">
        <v>0</v>
      </c>
      <c r="AW115" s="221">
        <v>0</v>
      </c>
      <c r="AX115" s="221">
        <v>0</v>
      </c>
      <c r="AY115" s="221">
        <v>0</v>
      </c>
      <c r="AZ115" s="221">
        <v>0</v>
      </c>
      <c r="BA115" s="221">
        <v>0</v>
      </c>
      <c r="BB115" s="221">
        <v>0</v>
      </c>
      <c r="BC115" s="221">
        <v>0</v>
      </c>
      <c r="BD115" s="221">
        <v>0</v>
      </c>
      <c r="BE115" s="221">
        <v>0</v>
      </c>
      <c r="BF115" s="221">
        <v>0</v>
      </c>
      <c r="BG115" s="221">
        <v>0</v>
      </c>
      <c r="BH115" s="221">
        <v>0</v>
      </c>
      <c r="BI115" s="221">
        <v>0</v>
      </c>
      <c r="BJ115" s="221">
        <v>0</v>
      </c>
      <c r="BK115" s="221">
        <v>0</v>
      </c>
      <c r="BL115" s="221">
        <v>0</v>
      </c>
      <c r="BM115" s="221">
        <v>0</v>
      </c>
      <c r="BN115" s="221">
        <v>0</v>
      </c>
      <c r="BO115" s="221">
        <v>0</v>
      </c>
      <c r="BP115" s="221">
        <v>0</v>
      </c>
      <c r="BQ115" s="213" t="s">
        <v>102</v>
      </c>
    </row>
    <row r="116" spans="1:69" x14ac:dyDescent="0.3">
      <c r="A116" s="220">
        <v>46276</v>
      </c>
      <c r="B116" s="221">
        <v>1053.0971326900001</v>
      </c>
      <c r="C116" s="222"/>
      <c r="D116" s="221">
        <v>1053.0971326900001</v>
      </c>
      <c r="E116" s="222">
        <v>1.00052531</v>
      </c>
      <c r="F116" s="222">
        <v>1.0057936112262684</v>
      </c>
      <c r="G116" s="222">
        <v>1.0029577190000001</v>
      </c>
      <c r="H116" s="222">
        <v>1.0087684648703756</v>
      </c>
      <c r="I116" s="221">
        <v>9.2340453399999998</v>
      </c>
      <c r="J116" s="221">
        <v>0</v>
      </c>
      <c r="K116" s="221">
        <v>9.2340453399999998</v>
      </c>
      <c r="L116" s="221">
        <v>1062.33117803</v>
      </c>
      <c r="M116" s="223"/>
      <c r="N116" s="221">
        <v>0</v>
      </c>
      <c r="O116" s="221">
        <v>0</v>
      </c>
      <c r="P116" s="221">
        <v>0</v>
      </c>
      <c r="Q116" s="221">
        <v>0</v>
      </c>
      <c r="R116" s="221">
        <v>1062.33117803</v>
      </c>
      <c r="S116" s="222">
        <v>8714</v>
      </c>
      <c r="T116" s="221">
        <v>9257153.8853534199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0</v>
      </c>
      <c r="AA116" s="221">
        <v>0</v>
      </c>
      <c r="AB116" s="221">
        <v>0</v>
      </c>
      <c r="AC116" s="221">
        <v>0</v>
      </c>
      <c r="AD116" s="221">
        <v>0</v>
      </c>
      <c r="AE116" s="220"/>
      <c r="AF116" s="220"/>
      <c r="AG116" s="222">
        <v>0</v>
      </c>
      <c r="AH116" s="224">
        <v>0</v>
      </c>
      <c r="AI116" s="224">
        <v>0</v>
      </c>
      <c r="AJ116" s="224">
        <v>11</v>
      </c>
      <c r="AK116" s="224">
        <v>252</v>
      </c>
      <c r="AL116" s="220"/>
      <c r="AM116" s="222"/>
      <c r="AN116" s="220"/>
      <c r="AO116" s="222"/>
      <c r="AP116" s="222">
        <v>0</v>
      </c>
      <c r="AQ116" s="222">
        <v>0</v>
      </c>
      <c r="AR116" s="224">
        <v>0</v>
      </c>
      <c r="AS116" s="224">
        <v>0</v>
      </c>
      <c r="AT116" s="221">
        <v>0</v>
      </c>
      <c r="AU116" s="221">
        <v>0</v>
      </c>
      <c r="AV116" s="221">
        <v>0</v>
      </c>
      <c r="AW116" s="221">
        <v>0</v>
      </c>
      <c r="AX116" s="221">
        <v>0</v>
      </c>
      <c r="AY116" s="221">
        <v>0</v>
      </c>
      <c r="AZ116" s="221">
        <v>0</v>
      </c>
      <c r="BA116" s="221">
        <v>0</v>
      </c>
      <c r="BB116" s="221">
        <v>0</v>
      </c>
      <c r="BC116" s="221">
        <v>0</v>
      </c>
      <c r="BD116" s="221">
        <v>0</v>
      </c>
      <c r="BE116" s="221">
        <v>0</v>
      </c>
      <c r="BF116" s="221">
        <v>0</v>
      </c>
      <c r="BG116" s="221">
        <v>0</v>
      </c>
      <c r="BH116" s="221">
        <v>0</v>
      </c>
      <c r="BI116" s="221">
        <v>0</v>
      </c>
      <c r="BJ116" s="221">
        <v>0</v>
      </c>
      <c r="BK116" s="221">
        <v>0</v>
      </c>
      <c r="BL116" s="221">
        <v>0</v>
      </c>
      <c r="BM116" s="221">
        <v>0</v>
      </c>
      <c r="BN116" s="221">
        <v>0</v>
      </c>
      <c r="BO116" s="221">
        <v>0</v>
      </c>
      <c r="BP116" s="221">
        <v>0</v>
      </c>
      <c r="BQ116" s="213" t="s">
        <v>102</v>
      </c>
    </row>
    <row r="117" spans="1:69" x14ac:dyDescent="0.3">
      <c r="A117" s="220">
        <v>46277</v>
      </c>
      <c r="B117" s="221">
        <v>1053.0971326900001</v>
      </c>
      <c r="C117" s="222"/>
      <c r="D117" s="221">
        <v>1053.0971326900001</v>
      </c>
      <c r="E117" s="222">
        <v>1</v>
      </c>
      <c r="F117" s="222">
        <v>1.0057936112262684</v>
      </c>
      <c r="G117" s="222">
        <v>1.0029577190000001</v>
      </c>
      <c r="H117" s="222">
        <v>1.0087684648703756</v>
      </c>
      <c r="I117" s="221">
        <v>9.2340453399999998</v>
      </c>
      <c r="J117" s="221">
        <v>0</v>
      </c>
      <c r="K117" s="221">
        <v>9.2340453399999998</v>
      </c>
      <c r="L117" s="221">
        <v>1062.33117803</v>
      </c>
      <c r="M117" s="223"/>
      <c r="N117" s="221">
        <v>0</v>
      </c>
      <c r="O117" s="221">
        <v>0</v>
      </c>
      <c r="P117" s="221">
        <v>0</v>
      </c>
      <c r="Q117" s="221">
        <v>0</v>
      </c>
      <c r="R117" s="221">
        <v>1062.33117803</v>
      </c>
      <c r="S117" s="222">
        <v>8714</v>
      </c>
      <c r="T117" s="221">
        <v>9257153.8853534199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0</v>
      </c>
      <c r="AA117" s="221">
        <v>0</v>
      </c>
      <c r="AB117" s="221">
        <v>0</v>
      </c>
      <c r="AC117" s="221">
        <v>0</v>
      </c>
      <c r="AD117" s="221">
        <v>0</v>
      </c>
      <c r="AE117" s="220"/>
      <c r="AF117" s="220"/>
      <c r="AG117" s="222">
        <v>0</v>
      </c>
      <c r="AH117" s="224">
        <v>0</v>
      </c>
      <c r="AI117" s="224">
        <v>0</v>
      </c>
      <c r="AJ117" s="224">
        <v>11</v>
      </c>
      <c r="AK117" s="224">
        <v>252</v>
      </c>
      <c r="AL117" s="220"/>
      <c r="AM117" s="222"/>
      <c r="AN117" s="220"/>
      <c r="AO117" s="222"/>
      <c r="AP117" s="222">
        <v>0</v>
      </c>
      <c r="AQ117" s="222">
        <v>0</v>
      </c>
      <c r="AR117" s="224">
        <v>0</v>
      </c>
      <c r="AS117" s="224">
        <v>0</v>
      </c>
      <c r="AT117" s="221">
        <v>0</v>
      </c>
      <c r="AU117" s="221">
        <v>0</v>
      </c>
      <c r="AV117" s="221">
        <v>0</v>
      </c>
      <c r="AW117" s="221">
        <v>0</v>
      </c>
      <c r="AX117" s="221">
        <v>0</v>
      </c>
      <c r="AY117" s="221">
        <v>0</v>
      </c>
      <c r="AZ117" s="221">
        <v>0</v>
      </c>
      <c r="BA117" s="221">
        <v>0</v>
      </c>
      <c r="BB117" s="221">
        <v>0</v>
      </c>
      <c r="BC117" s="221">
        <v>0</v>
      </c>
      <c r="BD117" s="221">
        <v>0</v>
      </c>
      <c r="BE117" s="221">
        <v>0</v>
      </c>
      <c r="BF117" s="221">
        <v>0</v>
      </c>
      <c r="BG117" s="221">
        <v>0</v>
      </c>
      <c r="BH117" s="221">
        <v>0</v>
      </c>
      <c r="BI117" s="221">
        <v>0</v>
      </c>
      <c r="BJ117" s="221">
        <v>0</v>
      </c>
      <c r="BK117" s="221">
        <v>0</v>
      </c>
      <c r="BL117" s="221">
        <v>0</v>
      </c>
      <c r="BM117" s="221">
        <v>0</v>
      </c>
      <c r="BN117" s="221">
        <v>0</v>
      </c>
      <c r="BO117" s="221">
        <v>0</v>
      </c>
      <c r="BP117" s="221">
        <v>0</v>
      </c>
      <c r="BQ117" s="213" t="s">
        <v>102</v>
      </c>
    </row>
    <row r="118" spans="1:69" x14ac:dyDescent="0.3">
      <c r="A118" s="220">
        <v>46278</v>
      </c>
      <c r="B118" s="221">
        <v>1053.0971326900001</v>
      </c>
      <c r="C118" s="222"/>
      <c r="D118" s="221">
        <v>1053.0971326900001</v>
      </c>
      <c r="E118" s="222">
        <v>1</v>
      </c>
      <c r="F118" s="222">
        <v>1.0057936112262684</v>
      </c>
      <c r="G118" s="222">
        <v>1.0029577190000001</v>
      </c>
      <c r="H118" s="222">
        <v>1.0087684648703756</v>
      </c>
      <c r="I118" s="221">
        <v>9.2340453399999998</v>
      </c>
      <c r="J118" s="221">
        <v>0</v>
      </c>
      <c r="K118" s="221">
        <v>9.2340453399999998</v>
      </c>
      <c r="L118" s="221">
        <v>1062.33117803</v>
      </c>
      <c r="M118" s="223"/>
      <c r="N118" s="221">
        <v>0</v>
      </c>
      <c r="O118" s="221">
        <v>0</v>
      </c>
      <c r="P118" s="221">
        <v>0</v>
      </c>
      <c r="Q118" s="221">
        <v>0</v>
      </c>
      <c r="R118" s="221">
        <v>1062.33117803</v>
      </c>
      <c r="S118" s="222">
        <v>8714</v>
      </c>
      <c r="T118" s="221">
        <v>9257153.8853534199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0</v>
      </c>
      <c r="AB118" s="221">
        <v>0</v>
      </c>
      <c r="AC118" s="221">
        <v>0</v>
      </c>
      <c r="AD118" s="221">
        <v>0</v>
      </c>
      <c r="AE118" s="220"/>
      <c r="AF118" s="220"/>
      <c r="AG118" s="222">
        <v>0</v>
      </c>
      <c r="AH118" s="224">
        <v>0</v>
      </c>
      <c r="AI118" s="224">
        <v>0</v>
      </c>
      <c r="AJ118" s="224">
        <v>11</v>
      </c>
      <c r="AK118" s="224">
        <v>252</v>
      </c>
      <c r="AL118" s="220"/>
      <c r="AM118" s="222"/>
      <c r="AN118" s="220"/>
      <c r="AO118" s="222"/>
      <c r="AP118" s="222">
        <v>0</v>
      </c>
      <c r="AQ118" s="222">
        <v>0</v>
      </c>
      <c r="AR118" s="224">
        <v>0</v>
      </c>
      <c r="AS118" s="224">
        <v>0</v>
      </c>
      <c r="AT118" s="221">
        <v>0</v>
      </c>
      <c r="AU118" s="221">
        <v>0</v>
      </c>
      <c r="AV118" s="221">
        <v>0</v>
      </c>
      <c r="AW118" s="221">
        <v>0</v>
      </c>
      <c r="AX118" s="221">
        <v>0</v>
      </c>
      <c r="AY118" s="221">
        <v>0</v>
      </c>
      <c r="AZ118" s="221">
        <v>0</v>
      </c>
      <c r="BA118" s="221">
        <v>0</v>
      </c>
      <c r="BB118" s="221">
        <v>0</v>
      </c>
      <c r="BC118" s="221">
        <v>0</v>
      </c>
      <c r="BD118" s="221">
        <v>0</v>
      </c>
      <c r="BE118" s="221">
        <v>0</v>
      </c>
      <c r="BF118" s="221">
        <v>0</v>
      </c>
      <c r="BG118" s="221">
        <v>0</v>
      </c>
      <c r="BH118" s="221">
        <v>0</v>
      </c>
      <c r="BI118" s="221">
        <v>0</v>
      </c>
      <c r="BJ118" s="221">
        <v>0</v>
      </c>
      <c r="BK118" s="221">
        <v>0</v>
      </c>
      <c r="BL118" s="221">
        <v>0</v>
      </c>
      <c r="BM118" s="221">
        <v>0</v>
      </c>
      <c r="BN118" s="221">
        <v>0</v>
      </c>
      <c r="BO118" s="221">
        <v>0</v>
      </c>
      <c r="BP118" s="221">
        <v>0</v>
      </c>
      <c r="BQ118" s="213" t="s">
        <v>102</v>
      </c>
    </row>
    <row r="119" spans="1:69" x14ac:dyDescent="0.3">
      <c r="A119" s="220">
        <v>46279</v>
      </c>
      <c r="B119" s="221">
        <v>1053.0971326900001</v>
      </c>
      <c r="C119" s="222"/>
      <c r="D119" s="221">
        <v>1053.0971326900001</v>
      </c>
      <c r="E119" s="222">
        <v>1.00052531</v>
      </c>
      <c r="F119" s="222">
        <v>1.0063219646681818</v>
      </c>
      <c r="G119" s="222">
        <v>1.003227036</v>
      </c>
      <c r="H119" s="222">
        <v>1.0095693971925104</v>
      </c>
      <c r="I119" s="221">
        <v>10.07750454</v>
      </c>
      <c r="J119" s="221">
        <v>0</v>
      </c>
      <c r="K119" s="221">
        <v>10.07750454</v>
      </c>
      <c r="L119" s="221">
        <v>1063.1746372300001</v>
      </c>
      <c r="M119" s="223"/>
      <c r="N119" s="221">
        <v>0</v>
      </c>
      <c r="O119" s="221">
        <v>0</v>
      </c>
      <c r="P119" s="221">
        <v>0</v>
      </c>
      <c r="Q119" s="221">
        <v>0</v>
      </c>
      <c r="R119" s="221">
        <v>1063.1746372299999</v>
      </c>
      <c r="S119" s="222">
        <v>8714</v>
      </c>
      <c r="T119" s="221">
        <v>9264503.7888222188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0</v>
      </c>
      <c r="AB119" s="221">
        <v>0</v>
      </c>
      <c r="AC119" s="221">
        <v>0</v>
      </c>
      <c r="AD119" s="221">
        <v>0</v>
      </c>
      <c r="AE119" s="220"/>
      <c r="AF119" s="220"/>
      <c r="AG119" s="222">
        <v>0</v>
      </c>
      <c r="AH119" s="224">
        <v>0</v>
      </c>
      <c r="AI119" s="224">
        <v>0</v>
      </c>
      <c r="AJ119" s="224">
        <v>12</v>
      </c>
      <c r="AK119" s="224">
        <v>252</v>
      </c>
      <c r="AL119" s="220"/>
      <c r="AM119" s="222"/>
      <c r="AN119" s="220"/>
      <c r="AO119" s="222"/>
      <c r="AP119" s="222">
        <v>0</v>
      </c>
      <c r="AQ119" s="222">
        <v>0</v>
      </c>
      <c r="AR119" s="224">
        <v>0</v>
      </c>
      <c r="AS119" s="224">
        <v>0</v>
      </c>
      <c r="AT119" s="221">
        <v>0</v>
      </c>
      <c r="AU119" s="221">
        <v>0</v>
      </c>
      <c r="AV119" s="221">
        <v>0</v>
      </c>
      <c r="AW119" s="221">
        <v>0</v>
      </c>
      <c r="AX119" s="221">
        <v>0</v>
      </c>
      <c r="AY119" s="221">
        <v>0</v>
      </c>
      <c r="AZ119" s="221">
        <v>0</v>
      </c>
      <c r="BA119" s="221">
        <v>0</v>
      </c>
      <c r="BB119" s="221">
        <v>0</v>
      </c>
      <c r="BC119" s="221">
        <v>0</v>
      </c>
      <c r="BD119" s="221">
        <v>0</v>
      </c>
      <c r="BE119" s="221">
        <v>0</v>
      </c>
      <c r="BF119" s="221">
        <v>0</v>
      </c>
      <c r="BG119" s="221">
        <v>0</v>
      </c>
      <c r="BH119" s="221">
        <v>0</v>
      </c>
      <c r="BI119" s="221">
        <v>0</v>
      </c>
      <c r="BJ119" s="221">
        <v>0</v>
      </c>
      <c r="BK119" s="221">
        <v>0</v>
      </c>
      <c r="BL119" s="221">
        <v>0</v>
      </c>
      <c r="BM119" s="221">
        <v>0</v>
      </c>
      <c r="BN119" s="221">
        <v>0</v>
      </c>
      <c r="BO119" s="221">
        <v>0</v>
      </c>
      <c r="BP119" s="221">
        <v>0</v>
      </c>
      <c r="BQ119" s="213" t="s">
        <v>102</v>
      </c>
    </row>
    <row r="120" spans="1:69" x14ac:dyDescent="0.3">
      <c r="A120" s="220">
        <v>46280</v>
      </c>
      <c r="B120" s="221">
        <v>1053.0971326900001</v>
      </c>
      <c r="C120" s="222"/>
      <c r="D120" s="221">
        <v>1053.0971326900001</v>
      </c>
      <c r="E120" s="222">
        <v>1.00052531</v>
      </c>
      <c r="F120" s="222">
        <v>1.0068505956594416</v>
      </c>
      <c r="G120" s="222">
        <v>1.003496425</v>
      </c>
      <c r="H120" s="222">
        <v>1.010370977609105</v>
      </c>
      <c r="I120" s="221">
        <v>10.92164719</v>
      </c>
      <c r="J120" s="221">
        <v>0</v>
      </c>
      <c r="K120" s="221">
        <v>10.92164719</v>
      </c>
      <c r="L120" s="221">
        <v>1064.01877988</v>
      </c>
      <c r="M120" s="223"/>
      <c r="N120" s="221">
        <v>0</v>
      </c>
      <c r="O120" s="221">
        <v>0</v>
      </c>
      <c r="P120" s="221">
        <v>0</v>
      </c>
      <c r="Q120" s="221">
        <v>0</v>
      </c>
      <c r="R120" s="221">
        <v>1064.01877988</v>
      </c>
      <c r="S120" s="222">
        <v>8714</v>
      </c>
      <c r="T120" s="221">
        <v>9271859.6478743199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0</v>
      </c>
      <c r="AB120" s="221">
        <v>0</v>
      </c>
      <c r="AC120" s="221">
        <v>0</v>
      </c>
      <c r="AD120" s="221">
        <v>0</v>
      </c>
      <c r="AE120" s="220"/>
      <c r="AF120" s="220"/>
      <c r="AG120" s="222">
        <v>0</v>
      </c>
      <c r="AH120" s="224">
        <v>0</v>
      </c>
      <c r="AI120" s="224">
        <v>0</v>
      </c>
      <c r="AJ120" s="224">
        <v>13</v>
      </c>
      <c r="AK120" s="224">
        <v>252</v>
      </c>
      <c r="AL120" s="220"/>
      <c r="AM120" s="222"/>
      <c r="AN120" s="220"/>
      <c r="AO120" s="222"/>
      <c r="AP120" s="222">
        <v>0</v>
      </c>
      <c r="AQ120" s="222">
        <v>0</v>
      </c>
      <c r="AR120" s="224">
        <v>0</v>
      </c>
      <c r="AS120" s="224">
        <v>0</v>
      </c>
      <c r="AT120" s="221">
        <v>0</v>
      </c>
      <c r="AU120" s="221">
        <v>0</v>
      </c>
      <c r="AV120" s="221">
        <v>0</v>
      </c>
      <c r="AW120" s="221">
        <v>0</v>
      </c>
      <c r="AX120" s="221">
        <v>0</v>
      </c>
      <c r="AY120" s="221">
        <v>0</v>
      </c>
      <c r="AZ120" s="221">
        <v>0</v>
      </c>
      <c r="BA120" s="221">
        <v>0</v>
      </c>
      <c r="BB120" s="221">
        <v>0</v>
      </c>
      <c r="BC120" s="221">
        <v>0</v>
      </c>
      <c r="BD120" s="221">
        <v>0</v>
      </c>
      <c r="BE120" s="221">
        <v>0</v>
      </c>
      <c r="BF120" s="221">
        <v>0</v>
      </c>
      <c r="BG120" s="221">
        <v>0</v>
      </c>
      <c r="BH120" s="221">
        <v>0</v>
      </c>
      <c r="BI120" s="221">
        <v>0</v>
      </c>
      <c r="BJ120" s="221">
        <v>0</v>
      </c>
      <c r="BK120" s="221">
        <v>0</v>
      </c>
      <c r="BL120" s="221">
        <v>0</v>
      </c>
      <c r="BM120" s="221">
        <v>0</v>
      </c>
      <c r="BN120" s="221">
        <v>0</v>
      </c>
      <c r="BO120" s="221">
        <v>0</v>
      </c>
      <c r="BP120" s="221">
        <v>0</v>
      </c>
      <c r="BQ120" s="213" t="s">
        <v>102</v>
      </c>
    </row>
    <row r="121" spans="1:69" x14ac:dyDescent="0.3">
      <c r="A121" s="220">
        <v>46281</v>
      </c>
      <c r="B121" s="221">
        <v>1053.0971326900001</v>
      </c>
      <c r="C121" s="222"/>
      <c r="D121" s="221">
        <v>1053.0971326900001</v>
      </c>
      <c r="E121" s="222">
        <v>1.00052531</v>
      </c>
      <c r="F121" s="222">
        <v>1.0073795043458473</v>
      </c>
      <c r="G121" s="222">
        <v>1.0037658869999999</v>
      </c>
      <c r="H121" s="222">
        <v>1.0111731773631165</v>
      </c>
      <c r="I121" s="221">
        <v>11.766440660000001</v>
      </c>
      <c r="J121" s="221">
        <v>0</v>
      </c>
      <c r="K121" s="221">
        <v>11.766440660000001</v>
      </c>
      <c r="L121" s="221">
        <v>1064.86357335</v>
      </c>
      <c r="M121" s="223"/>
      <c r="N121" s="221">
        <v>0</v>
      </c>
      <c r="O121" s="221">
        <v>0</v>
      </c>
      <c r="P121" s="221">
        <v>0</v>
      </c>
      <c r="Q121" s="221">
        <v>0</v>
      </c>
      <c r="R121" s="221">
        <v>1064.86357335</v>
      </c>
      <c r="S121" s="222">
        <v>8714</v>
      </c>
      <c r="T121" s="221">
        <v>9279221.178171901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0</v>
      </c>
      <c r="AB121" s="221">
        <v>0</v>
      </c>
      <c r="AC121" s="221">
        <v>0</v>
      </c>
      <c r="AD121" s="221">
        <v>0</v>
      </c>
      <c r="AE121" s="220"/>
      <c r="AF121" s="220"/>
      <c r="AG121" s="222">
        <v>0</v>
      </c>
      <c r="AH121" s="224">
        <v>0</v>
      </c>
      <c r="AI121" s="224">
        <v>0</v>
      </c>
      <c r="AJ121" s="224">
        <v>14</v>
      </c>
      <c r="AK121" s="224">
        <v>252</v>
      </c>
      <c r="AL121" s="220"/>
      <c r="AM121" s="222"/>
      <c r="AN121" s="220"/>
      <c r="AO121" s="222"/>
      <c r="AP121" s="222">
        <v>0</v>
      </c>
      <c r="AQ121" s="222">
        <v>0</v>
      </c>
      <c r="AR121" s="224">
        <v>0</v>
      </c>
      <c r="AS121" s="224">
        <v>0</v>
      </c>
      <c r="AT121" s="221">
        <v>0</v>
      </c>
      <c r="AU121" s="221">
        <v>0</v>
      </c>
      <c r="AV121" s="221">
        <v>0</v>
      </c>
      <c r="AW121" s="221">
        <v>0</v>
      </c>
      <c r="AX121" s="221">
        <v>0</v>
      </c>
      <c r="AY121" s="221">
        <v>0</v>
      </c>
      <c r="AZ121" s="221">
        <v>0</v>
      </c>
      <c r="BA121" s="221">
        <v>0</v>
      </c>
      <c r="BB121" s="221">
        <v>0</v>
      </c>
      <c r="BC121" s="221">
        <v>0</v>
      </c>
      <c r="BD121" s="221">
        <v>0</v>
      </c>
      <c r="BE121" s="221">
        <v>0</v>
      </c>
      <c r="BF121" s="221">
        <v>0</v>
      </c>
      <c r="BG121" s="221">
        <v>0</v>
      </c>
      <c r="BH121" s="221">
        <v>0</v>
      </c>
      <c r="BI121" s="221">
        <v>0</v>
      </c>
      <c r="BJ121" s="221">
        <v>0</v>
      </c>
      <c r="BK121" s="221">
        <v>0</v>
      </c>
      <c r="BL121" s="221">
        <v>0</v>
      </c>
      <c r="BM121" s="221">
        <v>0</v>
      </c>
      <c r="BN121" s="221">
        <v>0</v>
      </c>
      <c r="BO121" s="221">
        <v>0</v>
      </c>
      <c r="BP121" s="221">
        <v>0</v>
      </c>
      <c r="BQ121" s="213" t="s">
        <v>102</v>
      </c>
    </row>
    <row r="122" spans="1:69" x14ac:dyDescent="0.3">
      <c r="A122" s="220">
        <v>46282</v>
      </c>
      <c r="B122" s="221">
        <v>1053.0971326900001</v>
      </c>
      <c r="C122" s="222"/>
      <c r="D122" s="221">
        <v>1053.0971326900001</v>
      </c>
      <c r="E122" s="222">
        <v>1.00052531</v>
      </c>
      <c r="F122" s="222">
        <v>1.0079086908732753</v>
      </c>
      <c r="G122" s="222">
        <v>1.004035421</v>
      </c>
      <c r="H122" s="222">
        <v>1.0119760258937085</v>
      </c>
      <c r="I122" s="221">
        <v>12.611918640000001</v>
      </c>
      <c r="J122" s="221">
        <v>0</v>
      </c>
      <c r="K122" s="221">
        <v>12.611918640000001</v>
      </c>
      <c r="L122" s="221">
        <v>1065.7090513300002</v>
      </c>
      <c r="M122" s="223"/>
      <c r="N122" s="221">
        <v>0</v>
      </c>
      <c r="O122" s="221">
        <v>0</v>
      </c>
      <c r="P122" s="221">
        <v>0</v>
      </c>
      <c r="Q122" s="221">
        <v>0</v>
      </c>
      <c r="R122" s="221">
        <v>1065.70905133</v>
      </c>
      <c r="S122" s="222">
        <v>8714</v>
      </c>
      <c r="T122" s="221">
        <v>9286588.6732896194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0</v>
      </c>
      <c r="AB122" s="221">
        <v>0</v>
      </c>
      <c r="AC122" s="221">
        <v>0</v>
      </c>
      <c r="AD122" s="221">
        <v>0</v>
      </c>
      <c r="AE122" s="220"/>
      <c r="AF122" s="220"/>
      <c r="AG122" s="222">
        <v>0</v>
      </c>
      <c r="AH122" s="224">
        <v>0</v>
      </c>
      <c r="AI122" s="224">
        <v>0</v>
      </c>
      <c r="AJ122" s="224">
        <v>15</v>
      </c>
      <c r="AK122" s="224">
        <v>252</v>
      </c>
      <c r="AL122" s="220"/>
      <c r="AM122" s="222"/>
      <c r="AN122" s="220"/>
      <c r="AO122" s="222"/>
      <c r="AP122" s="222">
        <v>0</v>
      </c>
      <c r="AQ122" s="222">
        <v>0</v>
      </c>
      <c r="AR122" s="224">
        <v>0</v>
      </c>
      <c r="AS122" s="224">
        <v>0</v>
      </c>
      <c r="AT122" s="221">
        <v>0</v>
      </c>
      <c r="AU122" s="221">
        <v>0</v>
      </c>
      <c r="AV122" s="221">
        <v>0</v>
      </c>
      <c r="AW122" s="221">
        <v>0</v>
      </c>
      <c r="AX122" s="221">
        <v>0</v>
      </c>
      <c r="AY122" s="221">
        <v>0</v>
      </c>
      <c r="AZ122" s="221">
        <v>0</v>
      </c>
      <c r="BA122" s="221">
        <v>0</v>
      </c>
      <c r="BB122" s="221">
        <v>0</v>
      </c>
      <c r="BC122" s="221">
        <v>0</v>
      </c>
      <c r="BD122" s="221">
        <v>0</v>
      </c>
      <c r="BE122" s="221">
        <v>0</v>
      </c>
      <c r="BF122" s="221">
        <v>0</v>
      </c>
      <c r="BG122" s="221">
        <v>0</v>
      </c>
      <c r="BH122" s="221">
        <v>0</v>
      </c>
      <c r="BI122" s="221">
        <v>0</v>
      </c>
      <c r="BJ122" s="221">
        <v>0</v>
      </c>
      <c r="BK122" s="221">
        <v>0</v>
      </c>
      <c r="BL122" s="221">
        <v>0</v>
      </c>
      <c r="BM122" s="221">
        <v>0</v>
      </c>
      <c r="BN122" s="221">
        <v>0</v>
      </c>
      <c r="BO122" s="221">
        <v>0</v>
      </c>
      <c r="BP122" s="221">
        <v>0</v>
      </c>
      <c r="BQ122" s="213" t="s">
        <v>102</v>
      </c>
    </row>
    <row r="123" spans="1:69" x14ac:dyDescent="0.3">
      <c r="A123" s="220">
        <v>46283</v>
      </c>
      <c r="B123" s="221">
        <v>1053.0971326900001</v>
      </c>
      <c r="C123" s="222"/>
      <c r="D123" s="221">
        <v>1053.0971326900001</v>
      </c>
      <c r="E123" s="222">
        <v>1.00052531</v>
      </c>
      <c r="F123" s="222">
        <v>1.008438155387678</v>
      </c>
      <c r="G123" s="222">
        <v>1.004305027</v>
      </c>
      <c r="H123" s="222">
        <v>1.0127795135066304</v>
      </c>
      <c r="I123" s="221">
        <v>13.458069549999999</v>
      </c>
      <c r="J123" s="221">
        <v>0</v>
      </c>
      <c r="K123" s="221">
        <v>13.458069549999999</v>
      </c>
      <c r="L123" s="221">
        <v>1066.55520224</v>
      </c>
      <c r="M123" s="223"/>
      <c r="N123" s="221">
        <v>0</v>
      </c>
      <c r="O123" s="221">
        <v>0</v>
      </c>
      <c r="P123" s="221">
        <v>0</v>
      </c>
      <c r="Q123" s="221">
        <v>0</v>
      </c>
      <c r="R123" s="221">
        <v>1066.55520224</v>
      </c>
      <c r="S123" s="222">
        <v>8714</v>
      </c>
      <c r="T123" s="221">
        <v>9293962.0323193595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0</v>
      </c>
      <c r="AB123" s="221">
        <v>0</v>
      </c>
      <c r="AC123" s="221">
        <v>0</v>
      </c>
      <c r="AD123" s="221">
        <v>0</v>
      </c>
      <c r="AE123" s="220"/>
      <c r="AF123" s="220"/>
      <c r="AG123" s="222">
        <v>0</v>
      </c>
      <c r="AH123" s="224">
        <v>0</v>
      </c>
      <c r="AI123" s="224">
        <v>0</v>
      </c>
      <c r="AJ123" s="224">
        <v>16</v>
      </c>
      <c r="AK123" s="224">
        <v>252</v>
      </c>
      <c r="AL123" s="220"/>
      <c r="AM123" s="222"/>
      <c r="AN123" s="220"/>
      <c r="AO123" s="222"/>
      <c r="AP123" s="222">
        <v>0</v>
      </c>
      <c r="AQ123" s="222">
        <v>0</v>
      </c>
      <c r="AR123" s="224">
        <v>0</v>
      </c>
      <c r="AS123" s="224">
        <v>0</v>
      </c>
      <c r="AT123" s="221">
        <v>0</v>
      </c>
      <c r="AU123" s="221">
        <v>0</v>
      </c>
      <c r="AV123" s="221">
        <v>0</v>
      </c>
      <c r="AW123" s="221">
        <v>0</v>
      </c>
      <c r="AX123" s="221">
        <v>0</v>
      </c>
      <c r="AY123" s="221">
        <v>0</v>
      </c>
      <c r="AZ123" s="221">
        <v>0</v>
      </c>
      <c r="BA123" s="221">
        <v>0</v>
      </c>
      <c r="BB123" s="221">
        <v>0</v>
      </c>
      <c r="BC123" s="221">
        <v>0</v>
      </c>
      <c r="BD123" s="221">
        <v>0</v>
      </c>
      <c r="BE123" s="221">
        <v>0</v>
      </c>
      <c r="BF123" s="221">
        <v>0</v>
      </c>
      <c r="BG123" s="221">
        <v>0</v>
      </c>
      <c r="BH123" s="221">
        <v>0</v>
      </c>
      <c r="BI123" s="221">
        <v>0</v>
      </c>
      <c r="BJ123" s="221">
        <v>0</v>
      </c>
      <c r="BK123" s="221">
        <v>0</v>
      </c>
      <c r="BL123" s="221">
        <v>0</v>
      </c>
      <c r="BM123" s="221">
        <v>0</v>
      </c>
      <c r="BN123" s="221">
        <v>0</v>
      </c>
      <c r="BO123" s="221">
        <v>0</v>
      </c>
      <c r="BP123" s="221">
        <v>0</v>
      </c>
      <c r="BQ123" s="213" t="s">
        <v>102</v>
      </c>
    </row>
    <row r="124" spans="1:69" x14ac:dyDescent="0.3">
      <c r="A124" s="220">
        <v>46284</v>
      </c>
      <c r="B124" s="221">
        <v>1053.0971326900001</v>
      </c>
      <c r="C124" s="222"/>
      <c r="D124" s="221">
        <v>1053.0971326900001</v>
      </c>
      <c r="E124" s="222">
        <v>1</v>
      </c>
      <c r="F124" s="222">
        <v>1.008438155387678</v>
      </c>
      <c r="G124" s="222">
        <v>1.004305027</v>
      </c>
      <c r="H124" s="222">
        <v>1.0127795135066304</v>
      </c>
      <c r="I124" s="221">
        <v>13.458069549999999</v>
      </c>
      <c r="J124" s="221">
        <v>0</v>
      </c>
      <c r="K124" s="221">
        <v>13.458069549999999</v>
      </c>
      <c r="L124" s="221">
        <v>1066.55520224</v>
      </c>
      <c r="M124" s="223"/>
      <c r="N124" s="221">
        <v>0</v>
      </c>
      <c r="O124" s="221">
        <v>0</v>
      </c>
      <c r="P124" s="221">
        <v>0</v>
      </c>
      <c r="Q124" s="221">
        <v>0</v>
      </c>
      <c r="R124" s="221">
        <v>1066.55520224</v>
      </c>
      <c r="S124" s="222">
        <v>8714</v>
      </c>
      <c r="T124" s="221">
        <v>9293962.0323193595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0</v>
      </c>
      <c r="AB124" s="221">
        <v>0</v>
      </c>
      <c r="AC124" s="221">
        <v>0</v>
      </c>
      <c r="AD124" s="221">
        <v>0</v>
      </c>
      <c r="AE124" s="220"/>
      <c r="AF124" s="220"/>
      <c r="AG124" s="222">
        <v>0</v>
      </c>
      <c r="AH124" s="224">
        <v>0</v>
      </c>
      <c r="AI124" s="224">
        <v>0</v>
      </c>
      <c r="AJ124" s="224">
        <v>16</v>
      </c>
      <c r="AK124" s="224">
        <v>252</v>
      </c>
      <c r="AL124" s="220"/>
      <c r="AM124" s="222"/>
      <c r="AN124" s="220"/>
      <c r="AO124" s="222"/>
      <c r="AP124" s="222">
        <v>0</v>
      </c>
      <c r="AQ124" s="222">
        <v>0</v>
      </c>
      <c r="AR124" s="224">
        <v>0</v>
      </c>
      <c r="AS124" s="224">
        <v>0</v>
      </c>
      <c r="AT124" s="221">
        <v>0</v>
      </c>
      <c r="AU124" s="221">
        <v>0</v>
      </c>
      <c r="AV124" s="221">
        <v>0</v>
      </c>
      <c r="AW124" s="221">
        <v>0</v>
      </c>
      <c r="AX124" s="221">
        <v>0</v>
      </c>
      <c r="AY124" s="221">
        <v>0</v>
      </c>
      <c r="AZ124" s="221">
        <v>0</v>
      </c>
      <c r="BA124" s="221">
        <v>0</v>
      </c>
      <c r="BB124" s="221">
        <v>0</v>
      </c>
      <c r="BC124" s="221">
        <v>0</v>
      </c>
      <c r="BD124" s="221">
        <v>0</v>
      </c>
      <c r="BE124" s="221">
        <v>0</v>
      </c>
      <c r="BF124" s="221">
        <v>0</v>
      </c>
      <c r="BG124" s="221">
        <v>0</v>
      </c>
      <c r="BH124" s="221">
        <v>0</v>
      </c>
      <c r="BI124" s="221">
        <v>0</v>
      </c>
      <c r="BJ124" s="221">
        <v>0</v>
      </c>
      <c r="BK124" s="221">
        <v>0</v>
      </c>
      <c r="BL124" s="221">
        <v>0</v>
      </c>
      <c r="BM124" s="221">
        <v>0</v>
      </c>
      <c r="BN124" s="221">
        <v>0</v>
      </c>
      <c r="BO124" s="221">
        <v>0</v>
      </c>
      <c r="BP124" s="221">
        <v>0</v>
      </c>
      <c r="BQ124" s="213" t="s">
        <v>102</v>
      </c>
    </row>
    <row r="125" spans="1:69" x14ac:dyDescent="0.3">
      <c r="A125" s="220">
        <v>46285</v>
      </c>
      <c r="B125" s="221">
        <v>1053.0971326900001</v>
      </c>
      <c r="C125" s="222"/>
      <c r="D125" s="221">
        <v>1053.0971326900001</v>
      </c>
      <c r="E125" s="222">
        <v>1</v>
      </c>
      <c r="F125" s="222">
        <v>1.008438155387678</v>
      </c>
      <c r="G125" s="222">
        <v>1.004305027</v>
      </c>
      <c r="H125" s="222">
        <v>1.0127795135066304</v>
      </c>
      <c r="I125" s="221">
        <v>13.458069549999999</v>
      </c>
      <c r="J125" s="221">
        <v>0</v>
      </c>
      <c r="K125" s="221">
        <v>13.458069549999999</v>
      </c>
      <c r="L125" s="221">
        <v>1066.55520224</v>
      </c>
      <c r="M125" s="223"/>
      <c r="N125" s="221">
        <v>0</v>
      </c>
      <c r="O125" s="221">
        <v>0</v>
      </c>
      <c r="P125" s="221">
        <v>0</v>
      </c>
      <c r="Q125" s="221">
        <v>0</v>
      </c>
      <c r="R125" s="221">
        <v>1066.55520224</v>
      </c>
      <c r="S125" s="222">
        <v>8714</v>
      </c>
      <c r="T125" s="221">
        <v>9293962.0323193595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0</v>
      </c>
      <c r="AB125" s="221">
        <v>0</v>
      </c>
      <c r="AC125" s="221">
        <v>0</v>
      </c>
      <c r="AD125" s="221">
        <v>0</v>
      </c>
      <c r="AE125" s="220"/>
      <c r="AF125" s="220"/>
      <c r="AG125" s="222">
        <v>0</v>
      </c>
      <c r="AH125" s="224">
        <v>0</v>
      </c>
      <c r="AI125" s="224">
        <v>0</v>
      </c>
      <c r="AJ125" s="224">
        <v>16</v>
      </c>
      <c r="AK125" s="224">
        <v>252</v>
      </c>
      <c r="AL125" s="220"/>
      <c r="AM125" s="222"/>
      <c r="AN125" s="220"/>
      <c r="AO125" s="222"/>
      <c r="AP125" s="222">
        <v>0</v>
      </c>
      <c r="AQ125" s="222">
        <v>0</v>
      </c>
      <c r="AR125" s="224">
        <v>0</v>
      </c>
      <c r="AS125" s="224">
        <v>0</v>
      </c>
      <c r="AT125" s="221">
        <v>0</v>
      </c>
      <c r="AU125" s="221">
        <v>0</v>
      </c>
      <c r="AV125" s="221">
        <v>0</v>
      </c>
      <c r="AW125" s="221">
        <v>0</v>
      </c>
      <c r="AX125" s="221">
        <v>0</v>
      </c>
      <c r="AY125" s="221">
        <v>0</v>
      </c>
      <c r="AZ125" s="221">
        <v>0</v>
      </c>
      <c r="BA125" s="221">
        <v>0</v>
      </c>
      <c r="BB125" s="221">
        <v>0</v>
      </c>
      <c r="BC125" s="221">
        <v>0</v>
      </c>
      <c r="BD125" s="221">
        <v>0</v>
      </c>
      <c r="BE125" s="221">
        <v>0</v>
      </c>
      <c r="BF125" s="221">
        <v>0</v>
      </c>
      <c r="BG125" s="221">
        <v>0</v>
      </c>
      <c r="BH125" s="221">
        <v>0</v>
      </c>
      <c r="BI125" s="221">
        <v>0</v>
      </c>
      <c r="BJ125" s="221">
        <v>0</v>
      </c>
      <c r="BK125" s="221">
        <v>0</v>
      </c>
      <c r="BL125" s="221">
        <v>0</v>
      </c>
      <c r="BM125" s="221">
        <v>0</v>
      </c>
      <c r="BN125" s="221">
        <v>0</v>
      </c>
      <c r="BO125" s="221">
        <v>0</v>
      </c>
      <c r="BP125" s="221">
        <v>0</v>
      </c>
      <c r="BQ125" s="213" t="s">
        <v>102</v>
      </c>
    </row>
    <row r="126" spans="1:69" x14ac:dyDescent="0.3">
      <c r="A126" s="220">
        <v>46286</v>
      </c>
      <c r="B126" s="221">
        <v>1053.0971326900001</v>
      </c>
      <c r="C126" s="222"/>
      <c r="D126" s="221">
        <v>1053.0971326900001</v>
      </c>
      <c r="E126" s="222">
        <v>1.00052531</v>
      </c>
      <c r="F126" s="222">
        <v>1.0089678980350847</v>
      </c>
      <c r="G126" s="222">
        <v>1.0045747060000001</v>
      </c>
      <c r="H126" s="222">
        <v>1.0135836315059374</v>
      </c>
      <c r="I126" s="221">
        <v>14.304883909999999</v>
      </c>
      <c r="J126" s="221">
        <v>0</v>
      </c>
      <c r="K126" s="221">
        <v>14.304883909999999</v>
      </c>
      <c r="L126" s="221">
        <v>1067.4020166</v>
      </c>
      <c r="M126" s="223"/>
      <c r="N126" s="221">
        <v>0</v>
      </c>
      <c r="O126" s="221">
        <v>0</v>
      </c>
      <c r="P126" s="221">
        <v>0</v>
      </c>
      <c r="Q126" s="221">
        <v>0</v>
      </c>
      <c r="R126" s="221">
        <v>1067.4020166</v>
      </c>
      <c r="S126" s="222">
        <v>8714</v>
      </c>
      <c r="T126" s="221">
        <v>9301341.172652401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0</v>
      </c>
      <c r="AB126" s="221">
        <v>0</v>
      </c>
      <c r="AC126" s="221">
        <v>0</v>
      </c>
      <c r="AD126" s="221">
        <v>0</v>
      </c>
      <c r="AE126" s="220"/>
      <c r="AF126" s="220"/>
      <c r="AG126" s="222">
        <v>0</v>
      </c>
      <c r="AH126" s="224">
        <v>0</v>
      </c>
      <c r="AI126" s="224">
        <v>0</v>
      </c>
      <c r="AJ126" s="224">
        <v>17</v>
      </c>
      <c r="AK126" s="224">
        <v>252</v>
      </c>
      <c r="AL126" s="220"/>
      <c r="AM126" s="222"/>
      <c r="AN126" s="220"/>
      <c r="AO126" s="222"/>
      <c r="AP126" s="222">
        <v>0</v>
      </c>
      <c r="AQ126" s="222">
        <v>0</v>
      </c>
      <c r="AR126" s="224">
        <v>0</v>
      </c>
      <c r="AS126" s="224">
        <v>0</v>
      </c>
      <c r="AT126" s="221">
        <v>0</v>
      </c>
      <c r="AU126" s="221">
        <v>0</v>
      </c>
      <c r="AV126" s="221">
        <v>0</v>
      </c>
      <c r="AW126" s="221">
        <v>0</v>
      </c>
      <c r="AX126" s="221">
        <v>0</v>
      </c>
      <c r="AY126" s="221">
        <v>0</v>
      </c>
      <c r="AZ126" s="221">
        <v>0</v>
      </c>
      <c r="BA126" s="221">
        <v>0</v>
      </c>
      <c r="BB126" s="221">
        <v>0</v>
      </c>
      <c r="BC126" s="221">
        <v>0</v>
      </c>
      <c r="BD126" s="221">
        <v>0</v>
      </c>
      <c r="BE126" s="221">
        <v>0</v>
      </c>
      <c r="BF126" s="221">
        <v>0</v>
      </c>
      <c r="BG126" s="221">
        <v>0</v>
      </c>
      <c r="BH126" s="221">
        <v>0</v>
      </c>
      <c r="BI126" s="221">
        <v>0</v>
      </c>
      <c r="BJ126" s="221">
        <v>0</v>
      </c>
      <c r="BK126" s="221">
        <v>0</v>
      </c>
      <c r="BL126" s="221">
        <v>0</v>
      </c>
      <c r="BM126" s="221">
        <v>0</v>
      </c>
      <c r="BN126" s="221">
        <v>0</v>
      </c>
      <c r="BO126" s="221">
        <v>0</v>
      </c>
      <c r="BP126" s="221">
        <v>0</v>
      </c>
      <c r="BQ126" s="213" t="s">
        <v>102</v>
      </c>
    </row>
    <row r="127" spans="1:69" x14ac:dyDescent="0.3">
      <c r="A127" s="220">
        <v>46287</v>
      </c>
      <c r="B127" s="221">
        <v>1053.0971326900001</v>
      </c>
      <c r="C127" s="222"/>
      <c r="D127" s="221">
        <v>1053.0971326900001</v>
      </c>
      <c r="E127" s="222">
        <v>1.00052531</v>
      </c>
      <c r="F127" s="222">
        <v>1.0094979189616016</v>
      </c>
      <c r="G127" s="222">
        <v>1.0048444569999999</v>
      </c>
      <c r="H127" s="222">
        <v>1.0143883892650294</v>
      </c>
      <c r="I127" s="221">
        <v>15.15237119</v>
      </c>
      <c r="J127" s="221">
        <v>0</v>
      </c>
      <c r="K127" s="221">
        <v>15.15237119</v>
      </c>
      <c r="L127" s="221">
        <v>1068.24950388</v>
      </c>
      <c r="M127" s="223"/>
      <c r="N127" s="221">
        <v>0</v>
      </c>
      <c r="O127" s="221">
        <v>0</v>
      </c>
      <c r="P127" s="221">
        <v>0</v>
      </c>
      <c r="Q127" s="221">
        <v>0</v>
      </c>
      <c r="R127" s="221">
        <v>1068.24950388</v>
      </c>
      <c r="S127" s="222">
        <v>8714</v>
      </c>
      <c r="T127" s="221">
        <v>9308726.1768103205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0</v>
      </c>
      <c r="AB127" s="221">
        <v>0</v>
      </c>
      <c r="AC127" s="221">
        <v>0</v>
      </c>
      <c r="AD127" s="221">
        <v>0</v>
      </c>
      <c r="AE127" s="220"/>
      <c r="AF127" s="220"/>
      <c r="AG127" s="222">
        <v>0</v>
      </c>
      <c r="AH127" s="224">
        <v>0</v>
      </c>
      <c r="AI127" s="224">
        <v>0</v>
      </c>
      <c r="AJ127" s="224">
        <v>18</v>
      </c>
      <c r="AK127" s="224">
        <v>252</v>
      </c>
      <c r="AL127" s="220"/>
      <c r="AM127" s="222"/>
      <c r="AN127" s="220"/>
      <c r="AO127" s="222"/>
      <c r="AP127" s="222">
        <v>0</v>
      </c>
      <c r="AQ127" s="222">
        <v>0</v>
      </c>
      <c r="AR127" s="224">
        <v>0</v>
      </c>
      <c r="AS127" s="224">
        <v>0</v>
      </c>
      <c r="AT127" s="221">
        <v>0</v>
      </c>
      <c r="AU127" s="221">
        <v>0</v>
      </c>
      <c r="AV127" s="221">
        <v>0</v>
      </c>
      <c r="AW127" s="221">
        <v>0</v>
      </c>
      <c r="AX127" s="221">
        <v>0</v>
      </c>
      <c r="AY127" s="221">
        <v>0</v>
      </c>
      <c r="AZ127" s="221">
        <v>0</v>
      </c>
      <c r="BA127" s="221">
        <v>0</v>
      </c>
      <c r="BB127" s="221">
        <v>0</v>
      </c>
      <c r="BC127" s="221">
        <v>0</v>
      </c>
      <c r="BD127" s="221">
        <v>0</v>
      </c>
      <c r="BE127" s="221">
        <v>0</v>
      </c>
      <c r="BF127" s="221">
        <v>0</v>
      </c>
      <c r="BG127" s="221">
        <v>0</v>
      </c>
      <c r="BH127" s="221">
        <v>0</v>
      </c>
      <c r="BI127" s="221">
        <v>0</v>
      </c>
      <c r="BJ127" s="221">
        <v>0</v>
      </c>
      <c r="BK127" s="221">
        <v>0</v>
      </c>
      <c r="BL127" s="221">
        <v>0</v>
      </c>
      <c r="BM127" s="221">
        <v>0</v>
      </c>
      <c r="BN127" s="221">
        <v>0</v>
      </c>
      <c r="BO127" s="221">
        <v>0</v>
      </c>
      <c r="BP127" s="221">
        <v>0</v>
      </c>
      <c r="BQ127" s="213" t="s">
        <v>102</v>
      </c>
    </row>
    <row r="128" spans="1:69" x14ac:dyDescent="0.3">
      <c r="A128" s="220">
        <v>46288</v>
      </c>
      <c r="B128" s="221">
        <v>1053.0971326900001</v>
      </c>
      <c r="C128" s="222"/>
      <c r="D128" s="221">
        <v>1053.0971326900001</v>
      </c>
      <c r="E128" s="222">
        <v>1.00052531</v>
      </c>
      <c r="F128" s="222">
        <v>1.0100282183134113</v>
      </c>
      <c r="G128" s="222">
        <v>1.005114281</v>
      </c>
      <c r="H128" s="222">
        <v>1.0151937881350097</v>
      </c>
      <c r="I128" s="221">
        <v>16.000534569999999</v>
      </c>
      <c r="J128" s="221">
        <v>0</v>
      </c>
      <c r="K128" s="221">
        <v>16.000534569999999</v>
      </c>
      <c r="L128" s="221">
        <v>1069.09766726</v>
      </c>
      <c r="M128" s="223"/>
      <c r="N128" s="221">
        <v>0</v>
      </c>
      <c r="O128" s="221">
        <v>0</v>
      </c>
      <c r="P128" s="221">
        <v>0</v>
      </c>
      <c r="Q128" s="221">
        <v>0</v>
      </c>
      <c r="R128" s="221">
        <v>1069.09766726</v>
      </c>
      <c r="S128" s="222">
        <v>8714</v>
      </c>
      <c r="T128" s="221">
        <v>9316117.0725036394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0</v>
      </c>
      <c r="AB128" s="221">
        <v>0</v>
      </c>
      <c r="AC128" s="221">
        <v>0</v>
      </c>
      <c r="AD128" s="221">
        <v>0</v>
      </c>
      <c r="AE128" s="220"/>
      <c r="AF128" s="220"/>
      <c r="AG128" s="222">
        <v>0</v>
      </c>
      <c r="AH128" s="224">
        <v>0</v>
      </c>
      <c r="AI128" s="224">
        <v>0</v>
      </c>
      <c r="AJ128" s="224">
        <v>19</v>
      </c>
      <c r="AK128" s="224">
        <v>252</v>
      </c>
      <c r="AL128" s="220"/>
      <c r="AM128" s="222"/>
      <c r="AN128" s="220"/>
      <c r="AO128" s="222"/>
      <c r="AP128" s="222">
        <v>0</v>
      </c>
      <c r="AQ128" s="222">
        <v>0</v>
      </c>
      <c r="AR128" s="224">
        <v>0</v>
      </c>
      <c r="AS128" s="224">
        <v>0</v>
      </c>
      <c r="AT128" s="221">
        <v>0</v>
      </c>
      <c r="AU128" s="221">
        <v>0</v>
      </c>
      <c r="AV128" s="221">
        <v>0</v>
      </c>
      <c r="AW128" s="221">
        <v>0</v>
      </c>
      <c r="AX128" s="221">
        <v>0</v>
      </c>
      <c r="AY128" s="221">
        <v>0</v>
      </c>
      <c r="AZ128" s="221">
        <v>0</v>
      </c>
      <c r="BA128" s="221">
        <v>0</v>
      </c>
      <c r="BB128" s="221">
        <v>0</v>
      </c>
      <c r="BC128" s="221">
        <v>0</v>
      </c>
      <c r="BD128" s="221">
        <v>0</v>
      </c>
      <c r="BE128" s="221">
        <v>0</v>
      </c>
      <c r="BF128" s="221">
        <v>0</v>
      </c>
      <c r="BG128" s="221">
        <v>0</v>
      </c>
      <c r="BH128" s="221">
        <v>0</v>
      </c>
      <c r="BI128" s="221">
        <v>0</v>
      </c>
      <c r="BJ128" s="221">
        <v>0</v>
      </c>
      <c r="BK128" s="221">
        <v>0</v>
      </c>
      <c r="BL128" s="221">
        <v>0</v>
      </c>
      <c r="BM128" s="221">
        <v>0</v>
      </c>
      <c r="BN128" s="221">
        <v>0</v>
      </c>
      <c r="BO128" s="221">
        <v>0</v>
      </c>
      <c r="BP128" s="221">
        <v>0</v>
      </c>
      <c r="BQ128" s="213" t="s">
        <v>102</v>
      </c>
    </row>
    <row r="129" spans="1:69" x14ac:dyDescent="0.3">
      <c r="A129" s="220">
        <v>46289</v>
      </c>
      <c r="B129" s="221">
        <v>1053.0971326900001</v>
      </c>
      <c r="C129" s="222"/>
      <c r="D129" s="221">
        <v>1053.0971326900001</v>
      </c>
      <c r="E129" s="222">
        <v>1.00052531</v>
      </c>
      <c r="F129" s="222">
        <v>1.0105587962367735</v>
      </c>
      <c r="G129" s="222">
        <v>1.005384177</v>
      </c>
      <c r="H129" s="222">
        <v>1.0159998274481077</v>
      </c>
      <c r="I129" s="221">
        <v>16.84937193</v>
      </c>
      <c r="J129" s="221">
        <v>0</v>
      </c>
      <c r="K129" s="221">
        <v>16.84937193</v>
      </c>
      <c r="L129" s="221">
        <v>1069.94650462</v>
      </c>
      <c r="M129" s="223"/>
      <c r="N129" s="221">
        <v>0</v>
      </c>
      <c r="O129" s="221">
        <v>0</v>
      </c>
      <c r="P129" s="221">
        <v>0</v>
      </c>
      <c r="Q129" s="221">
        <v>0</v>
      </c>
      <c r="R129" s="221">
        <v>1069.94650462</v>
      </c>
      <c r="S129" s="222">
        <v>8714</v>
      </c>
      <c r="T129" s="221">
        <v>9323513.8412586804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0</v>
      </c>
      <c r="AB129" s="221">
        <v>0</v>
      </c>
      <c r="AC129" s="221">
        <v>0</v>
      </c>
      <c r="AD129" s="221">
        <v>0</v>
      </c>
      <c r="AE129" s="220"/>
      <c r="AF129" s="220"/>
      <c r="AG129" s="222">
        <v>0</v>
      </c>
      <c r="AH129" s="224">
        <v>0</v>
      </c>
      <c r="AI129" s="224">
        <v>0</v>
      </c>
      <c r="AJ129" s="224">
        <v>20</v>
      </c>
      <c r="AK129" s="224">
        <v>252</v>
      </c>
      <c r="AL129" s="220"/>
      <c r="AM129" s="222"/>
      <c r="AN129" s="220"/>
      <c r="AO129" s="222"/>
      <c r="AP129" s="222">
        <v>0</v>
      </c>
      <c r="AQ129" s="222">
        <v>0</v>
      </c>
      <c r="AR129" s="224">
        <v>0</v>
      </c>
      <c r="AS129" s="224">
        <v>0</v>
      </c>
      <c r="AT129" s="221">
        <v>0</v>
      </c>
      <c r="AU129" s="221">
        <v>0</v>
      </c>
      <c r="AV129" s="221">
        <v>0</v>
      </c>
      <c r="AW129" s="221">
        <v>0</v>
      </c>
      <c r="AX129" s="221">
        <v>0</v>
      </c>
      <c r="AY129" s="221">
        <v>0</v>
      </c>
      <c r="AZ129" s="221">
        <v>0</v>
      </c>
      <c r="BA129" s="221">
        <v>0</v>
      </c>
      <c r="BB129" s="221">
        <v>0</v>
      </c>
      <c r="BC129" s="221">
        <v>0</v>
      </c>
      <c r="BD129" s="221">
        <v>0</v>
      </c>
      <c r="BE129" s="221">
        <v>0</v>
      </c>
      <c r="BF129" s="221">
        <v>0</v>
      </c>
      <c r="BG129" s="221">
        <v>0</v>
      </c>
      <c r="BH129" s="221">
        <v>0</v>
      </c>
      <c r="BI129" s="221">
        <v>0</v>
      </c>
      <c r="BJ129" s="221">
        <v>0</v>
      </c>
      <c r="BK129" s="221">
        <v>0</v>
      </c>
      <c r="BL129" s="221">
        <v>0</v>
      </c>
      <c r="BM129" s="221">
        <v>0</v>
      </c>
      <c r="BN129" s="221">
        <v>0</v>
      </c>
      <c r="BO129" s="221">
        <v>0</v>
      </c>
      <c r="BP129" s="221">
        <v>0</v>
      </c>
      <c r="BQ129" s="213" t="s">
        <v>102</v>
      </c>
    </row>
    <row r="130" spans="1:69" x14ac:dyDescent="0.3">
      <c r="A130" s="220">
        <v>46290</v>
      </c>
      <c r="B130" s="221">
        <v>1053.0971326900001</v>
      </c>
      <c r="C130" s="222"/>
      <c r="D130" s="221">
        <v>1053.0971326900001</v>
      </c>
      <c r="E130" s="222">
        <v>1.00052531</v>
      </c>
      <c r="F130" s="222">
        <v>1.0110896528780247</v>
      </c>
      <c r="G130" s="222">
        <v>1.0056541450000001</v>
      </c>
      <c r="H130" s="222">
        <v>1.0168064974890993</v>
      </c>
      <c r="I130" s="221">
        <v>17.698873800000001</v>
      </c>
      <c r="J130" s="221">
        <v>0</v>
      </c>
      <c r="K130" s="221">
        <v>17.698873800000001</v>
      </c>
      <c r="L130" s="221">
        <v>1070.7960064900001</v>
      </c>
      <c r="M130" s="223"/>
      <c r="N130" s="221">
        <v>0</v>
      </c>
      <c r="O130" s="221">
        <v>0</v>
      </c>
      <c r="P130" s="221">
        <v>0</v>
      </c>
      <c r="Q130" s="221">
        <v>0</v>
      </c>
      <c r="R130" s="221">
        <v>1070.7960064900001</v>
      </c>
      <c r="S130" s="222">
        <v>8714</v>
      </c>
      <c r="T130" s="221">
        <v>9330916.4005538616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0</v>
      </c>
      <c r="AB130" s="221">
        <v>0</v>
      </c>
      <c r="AC130" s="221">
        <v>0</v>
      </c>
      <c r="AD130" s="221">
        <v>0</v>
      </c>
      <c r="AE130" s="220"/>
      <c r="AF130" s="220"/>
      <c r="AG130" s="222">
        <v>0</v>
      </c>
      <c r="AH130" s="224">
        <v>0</v>
      </c>
      <c r="AI130" s="224">
        <v>0</v>
      </c>
      <c r="AJ130" s="224">
        <v>21</v>
      </c>
      <c r="AK130" s="224">
        <v>252</v>
      </c>
      <c r="AL130" s="220"/>
      <c r="AM130" s="222"/>
      <c r="AN130" s="220"/>
      <c r="AO130" s="222"/>
      <c r="AP130" s="222">
        <v>0</v>
      </c>
      <c r="AQ130" s="222">
        <v>0</v>
      </c>
      <c r="AR130" s="224">
        <v>0</v>
      </c>
      <c r="AS130" s="224">
        <v>0</v>
      </c>
      <c r="AT130" s="221">
        <v>0</v>
      </c>
      <c r="AU130" s="221">
        <v>0</v>
      </c>
      <c r="AV130" s="221">
        <v>0</v>
      </c>
      <c r="AW130" s="221">
        <v>0</v>
      </c>
      <c r="AX130" s="221">
        <v>0</v>
      </c>
      <c r="AY130" s="221">
        <v>0</v>
      </c>
      <c r="AZ130" s="221">
        <v>0</v>
      </c>
      <c r="BA130" s="221">
        <v>0</v>
      </c>
      <c r="BB130" s="221">
        <v>0</v>
      </c>
      <c r="BC130" s="221">
        <v>0</v>
      </c>
      <c r="BD130" s="221">
        <v>0</v>
      </c>
      <c r="BE130" s="221">
        <v>0</v>
      </c>
      <c r="BF130" s="221">
        <v>0</v>
      </c>
      <c r="BG130" s="221">
        <v>0</v>
      </c>
      <c r="BH130" s="221">
        <v>0</v>
      </c>
      <c r="BI130" s="221">
        <v>0</v>
      </c>
      <c r="BJ130" s="221">
        <v>0</v>
      </c>
      <c r="BK130" s="221">
        <v>0</v>
      </c>
      <c r="BL130" s="221">
        <v>0</v>
      </c>
      <c r="BM130" s="221">
        <v>0</v>
      </c>
      <c r="BN130" s="221">
        <v>0</v>
      </c>
      <c r="BO130" s="221">
        <v>0</v>
      </c>
      <c r="BP130" s="221">
        <v>0</v>
      </c>
      <c r="BQ130" s="213" t="s">
        <v>102</v>
      </c>
    </row>
    <row r="131" spans="1:69" x14ac:dyDescent="0.3">
      <c r="A131" s="220">
        <v>46291</v>
      </c>
      <c r="B131" s="221">
        <v>1053.0971326900001</v>
      </c>
      <c r="C131" s="222"/>
      <c r="D131" s="221">
        <v>1053.0971326900001</v>
      </c>
      <c r="E131" s="222">
        <v>1</v>
      </c>
      <c r="F131" s="222">
        <v>1.0110896528780247</v>
      </c>
      <c r="G131" s="222">
        <v>1.0056541450000001</v>
      </c>
      <c r="H131" s="222">
        <v>1.0168064974890993</v>
      </c>
      <c r="I131" s="221">
        <v>17.698873800000001</v>
      </c>
      <c r="J131" s="221">
        <v>0</v>
      </c>
      <c r="K131" s="221">
        <v>17.698873800000001</v>
      </c>
      <c r="L131" s="221">
        <v>1070.7960064900001</v>
      </c>
      <c r="M131" s="223"/>
      <c r="N131" s="221">
        <v>0</v>
      </c>
      <c r="O131" s="221">
        <v>0</v>
      </c>
      <c r="P131" s="221">
        <v>0</v>
      </c>
      <c r="Q131" s="221">
        <v>0</v>
      </c>
      <c r="R131" s="221">
        <v>1070.7960064900001</v>
      </c>
      <c r="S131" s="222">
        <v>8714</v>
      </c>
      <c r="T131" s="221">
        <v>9330916.4005538616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0</v>
      </c>
      <c r="AB131" s="221">
        <v>0</v>
      </c>
      <c r="AC131" s="221">
        <v>0</v>
      </c>
      <c r="AD131" s="221">
        <v>0</v>
      </c>
      <c r="AE131" s="220"/>
      <c r="AF131" s="220"/>
      <c r="AG131" s="222">
        <v>0</v>
      </c>
      <c r="AH131" s="224">
        <v>0</v>
      </c>
      <c r="AI131" s="224">
        <v>0</v>
      </c>
      <c r="AJ131" s="224">
        <v>21</v>
      </c>
      <c r="AK131" s="224">
        <v>252</v>
      </c>
      <c r="AL131" s="220"/>
      <c r="AM131" s="222"/>
      <c r="AN131" s="220"/>
      <c r="AO131" s="222"/>
      <c r="AP131" s="222">
        <v>0</v>
      </c>
      <c r="AQ131" s="222">
        <v>0</v>
      </c>
      <c r="AR131" s="224">
        <v>0</v>
      </c>
      <c r="AS131" s="224">
        <v>0</v>
      </c>
      <c r="AT131" s="221">
        <v>0</v>
      </c>
      <c r="AU131" s="221">
        <v>0</v>
      </c>
      <c r="AV131" s="221">
        <v>0</v>
      </c>
      <c r="AW131" s="221">
        <v>0</v>
      </c>
      <c r="AX131" s="221">
        <v>0</v>
      </c>
      <c r="AY131" s="221">
        <v>0</v>
      </c>
      <c r="AZ131" s="221">
        <v>0</v>
      </c>
      <c r="BA131" s="221">
        <v>0</v>
      </c>
      <c r="BB131" s="221">
        <v>0</v>
      </c>
      <c r="BC131" s="221">
        <v>0</v>
      </c>
      <c r="BD131" s="221">
        <v>0</v>
      </c>
      <c r="BE131" s="221">
        <v>0</v>
      </c>
      <c r="BF131" s="221">
        <v>0</v>
      </c>
      <c r="BG131" s="221">
        <v>0</v>
      </c>
      <c r="BH131" s="221">
        <v>0</v>
      </c>
      <c r="BI131" s="221">
        <v>0</v>
      </c>
      <c r="BJ131" s="221">
        <v>0</v>
      </c>
      <c r="BK131" s="221">
        <v>0</v>
      </c>
      <c r="BL131" s="221">
        <v>0</v>
      </c>
      <c r="BM131" s="221">
        <v>0</v>
      </c>
      <c r="BN131" s="221">
        <v>0</v>
      </c>
      <c r="BO131" s="221">
        <v>0</v>
      </c>
      <c r="BP131" s="221">
        <v>0</v>
      </c>
      <c r="BQ131" s="213" t="s">
        <v>102</v>
      </c>
    </row>
    <row r="132" spans="1:69" x14ac:dyDescent="0.3">
      <c r="A132" s="220">
        <v>46292</v>
      </c>
      <c r="B132" s="221">
        <v>1053.0971326900001</v>
      </c>
      <c r="C132" s="222"/>
      <c r="D132" s="221">
        <v>1053.0971326900001</v>
      </c>
      <c r="E132" s="222">
        <v>1</v>
      </c>
      <c r="F132" s="222">
        <v>1.0110896528780247</v>
      </c>
      <c r="G132" s="222">
        <v>1.0056541450000001</v>
      </c>
      <c r="H132" s="222">
        <v>1.0168064974890993</v>
      </c>
      <c r="I132" s="221">
        <v>17.698873800000001</v>
      </c>
      <c r="J132" s="221">
        <v>0</v>
      </c>
      <c r="K132" s="221">
        <v>17.698873800000001</v>
      </c>
      <c r="L132" s="221">
        <v>1070.7960064900001</v>
      </c>
      <c r="M132" s="223"/>
      <c r="N132" s="221">
        <v>0</v>
      </c>
      <c r="O132" s="221">
        <v>0</v>
      </c>
      <c r="P132" s="221">
        <v>0</v>
      </c>
      <c r="Q132" s="221">
        <v>0</v>
      </c>
      <c r="R132" s="221">
        <v>1070.7960064900001</v>
      </c>
      <c r="S132" s="222">
        <v>8714</v>
      </c>
      <c r="T132" s="221">
        <v>9330916.4005538616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0</v>
      </c>
      <c r="AB132" s="221">
        <v>0</v>
      </c>
      <c r="AC132" s="221">
        <v>0</v>
      </c>
      <c r="AD132" s="221">
        <v>0</v>
      </c>
      <c r="AE132" s="220"/>
      <c r="AF132" s="220"/>
      <c r="AG132" s="222">
        <v>0</v>
      </c>
      <c r="AH132" s="224">
        <v>0</v>
      </c>
      <c r="AI132" s="224">
        <v>0</v>
      </c>
      <c r="AJ132" s="224">
        <v>21</v>
      </c>
      <c r="AK132" s="224">
        <v>252</v>
      </c>
      <c r="AL132" s="220"/>
      <c r="AM132" s="222"/>
      <c r="AN132" s="220"/>
      <c r="AO132" s="222"/>
      <c r="AP132" s="222">
        <v>0</v>
      </c>
      <c r="AQ132" s="222">
        <v>0</v>
      </c>
      <c r="AR132" s="224">
        <v>0</v>
      </c>
      <c r="AS132" s="224">
        <v>0</v>
      </c>
      <c r="AT132" s="221">
        <v>0</v>
      </c>
      <c r="AU132" s="221">
        <v>0</v>
      </c>
      <c r="AV132" s="221">
        <v>0</v>
      </c>
      <c r="AW132" s="221">
        <v>0</v>
      </c>
      <c r="AX132" s="221">
        <v>0</v>
      </c>
      <c r="AY132" s="221">
        <v>0</v>
      </c>
      <c r="AZ132" s="221">
        <v>0</v>
      </c>
      <c r="BA132" s="221">
        <v>0</v>
      </c>
      <c r="BB132" s="221">
        <v>0</v>
      </c>
      <c r="BC132" s="221">
        <v>0</v>
      </c>
      <c r="BD132" s="221">
        <v>0</v>
      </c>
      <c r="BE132" s="221">
        <v>0</v>
      </c>
      <c r="BF132" s="221">
        <v>0</v>
      </c>
      <c r="BG132" s="221">
        <v>0</v>
      </c>
      <c r="BH132" s="221">
        <v>0</v>
      </c>
      <c r="BI132" s="221">
        <v>0</v>
      </c>
      <c r="BJ132" s="221">
        <v>0</v>
      </c>
      <c r="BK132" s="221">
        <v>0</v>
      </c>
      <c r="BL132" s="221">
        <v>0</v>
      </c>
      <c r="BM132" s="221">
        <v>0</v>
      </c>
      <c r="BN132" s="221">
        <v>0</v>
      </c>
      <c r="BO132" s="221">
        <v>0</v>
      </c>
      <c r="BP132" s="221">
        <v>0</v>
      </c>
      <c r="BQ132" s="213" t="s">
        <v>102</v>
      </c>
    </row>
    <row r="133" spans="1:69" x14ac:dyDescent="0.3">
      <c r="A133" s="214">
        <v>46293</v>
      </c>
      <c r="B133" s="215">
        <v>1053.0971326900001</v>
      </c>
      <c r="C133" s="216"/>
      <c r="D133" s="215">
        <v>1053.0971326900001</v>
      </c>
      <c r="E133" s="216">
        <v>1.00052531</v>
      </c>
      <c r="F133" s="216">
        <v>1.0116207883835779</v>
      </c>
      <c r="G133" s="216">
        <v>1.0059241860000001</v>
      </c>
      <c r="H133" s="216">
        <v>1.0176138197214271</v>
      </c>
      <c r="I133" s="215">
        <v>18.549063329999999</v>
      </c>
      <c r="J133" s="215">
        <v>0</v>
      </c>
      <c r="K133" s="215">
        <v>18.549063329999999</v>
      </c>
      <c r="L133" s="215">
        <v>1071.6461960200002</v>
      </c>
      <c r="M133" s="217">
        <v>0</v>
      </c>
      <c r="N133" s="215">
        <v>0</v>
      </c>
      <c r="O133" s="215">
        <v>0</v>
      </c>
      <c r="P133" s="215">
        <v>0</v>
      </c>
      <c r="Q133" s="215">
        <v>0</v>
      </c>
      <c r="R133" s="215">
        <v>1071.6461960199999</v>
      </c>
      <c r="S133" s="216">
        <v>8714</v>
      </c>
      <c r="T133" s="215">
        <v>9338324.9521182794</v>
      </c>
      <c r="U133" s="215">
        <v>0</v>
      </c>
      <c r="V133" s="215">
        <v>0</v>
      </c>
      <c r="W133" s="215">
        <v>0</v>
      </c>
      <c r="X133" s="215">
        <v>0</v>
      </c>
      <c r="Y133" s="215">
        <v>0</v>
      </c>
      <c r="Z133" s="215">
        <v>0</v>
      </c>
      <c r="AA133" s="215">
        <v>0</v>
      </c>
      <c r="AB133" s="215">
        <v>0</v>
      </c>
      <c r="AC133" s="215">
        <v>0</v>
      </c>
      <c r="AD133" s="215">
        <v>0</v>
      </c>
      <c r="AE133" s="214"/>
      <c r="AF133" s="214"/>
      <c r="AG133" s="216">
        <v>0</v>
      </c>
      <c r="AH133" s="218">
        <v>0</v>
      </c>
      <c r="AI133" s="218">
        <v>0</v>
      </c>
      <c r="AJ133" s="218">
        <v>22</v>
      </c>
      <c r="AK133" s="218">
        <v>252</v>
      </c>
      <c r="AL133" s="214"/>
      <c r="AM133" s="216"/>
      <c r="AN133" s="214"/>
      <c r="AO133" s="216"/>
      <c r="AP133" s="216">
        <v>0</v>
      </c>
      <c r="AQ133" s="216">
        <v>0</v>
      </c>
      <c r="AR133" s="218">
        <v>0</v>
      </c>
      <c r="AS133" s="218">
        <v>0</v>
      </c>
      <c r="AT133" s="215">
        <v>0</v>
      </c>
      <c r="AU133" s="215">
        <v>0</v>
      </c>
      <c r="AV133" s="215">
        <v>0</v>
      </c>
      <c r="AW133" s="215">
        <v>0</v>
      </c>
      <c r="AX133" s="215">
        <v>0</v>
      </c>
      <c r="AY133" s="215">
        <v>0</v>
      </c>
      <c r="AZ133" s="215">
        <v>0</v>
      </c>
      <c r="BA133" s="215">
        <v>0</v>
      </c>
      <c r="BB133" s="215">
        <v>0</v>
      </c>
      <c r="BC133" s="215">
        <v>0</v>
      </c>
      <c r="BD133" s="215">
        <v>0</v>
      </c>
      <c r="BE133" s="215">
        <v>0</v>
      </c>
      <c r="BF133" s="215">
        <v>0</v>
      </c>
      <c r="BG133" s="215">
        <v>0</v>
      </c>
      <c r="BH133" s="215">
        <v>0</v>
      </c>
      <c r="BI133" s="215">
        <v>0</v>
      </c>
      <c r="BJ133" s="215">
        <v>0</v>
      </c>
      <c r="BK133" s="215">
        <v>0</v>
      </c>
      <c r="BL133" s="215">
        <v>0</v>
      </c>
      <c r="BM133" s="215">
        <v>0</v>
      </c>
      <c r="BN133" s="215">
        <v>0</v>
      </c>
      <c r="BO133" s="215">
        <v>0</v>
      </c>
      <c r="BP133" s="215">
        <v>0</v>
      </c>
      <c r="BQ133" s="219" t="s">
        <v>279</v>
      </c>
    </row>
    <row r="134" spans="1:69" x14ac:dyDescent="0.3">
      <c r="A134" s="220">
        <v>46294</v>
      </c>
      <c r="B134" s="221">
        <v>1071.6461960199999</v>
      </c>
      <c r="C134" s="222"/>
      <c r="D134" s="221">
        <v>1071.6461960199999</v>
      </c>
      <c r="E134" s="222">
        <v>1.00052531</v>
      </c>
      <c r="F134" s="222">
        <v>1.00052531</v>
      </c>
      <c r="G134" s="222">
        <v>1.0002685229999999</v>
      </c>
      <c r="H134" s="222">
        <v>1.0007939740578171</v>
      </c>
      <c r="I134" s="221">
        <v>0.85085920999999998</v>
      </c>
      <c r="J134" s="221">
        <v>0</v>
      </c>
      <c r="K134" s="221">
        <v>0.85085920999999998</v>
      </c>
      <c r="L134" s="221">
        <v>1072.4970552299999</v>
      </c>
      <c r="M134" s="223"/>
      <c r="N134" s="221">
        <v>0</v>
      </c>
      <c r="O134" s="221">
        <v>0</v>
      </c>
      <c r="P134" s="221">
        <v>0</v>
      </c>
      <c r="Q134" s="221">
        <v>0</v>
      </c>
      <c r="R134" s="221">
        <v>1072.4970552299999</v>
      </c>
      <c r="S134" s="222">
        <v>8714</v>
      </c>
      <c r="T134" s="221">
        <v>9345739.3392742183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0</v>
      </c>
      <c r="AB134" s="221">
        <v>0</v>
      </c>
      <c r="AC134" s="221">
        <v>0</v>
      </c>
      <c r="AD134" s="221">
        <v>0</v>
      </c>
      <c r="AE134" s="220"/>
      <c r="AF134" s="220"/>
      <c r="AG134" s="222">
        <v>0</v>
      </c>
      <c r="AH134" s="224">
        <v>0</v>
      </c>
      <c r="AI134" s="224">
        <v>0</v>
      </c>
      <c r="AJ134" s="224">
        <v>1</v>
      </c>
      <c r="AK134" s="224">
        <v>252</v>
      </c>
      <c r="AL134" s="220"/>
      <c r="AM134" s="222"/>
      <c r="AN134" s="220"/>
      <c r="AO134" s="222"/>
      <c r="AP134" s="222">
        <v>0</v>
      </c>
      <c r="AQ134" s="222">
        <v>0</v>
      </c>
      <c r="AR134" s="224">
        <v>0</v>
      </c>
      <c r="AS134" s="224">
        <v>0</v>
      </c>
      <c r="AT134" s="221">
        <v>0</v>
      </c>
      <c r="AU134" s="221">
        <v>0</v>
      </c>
      <c r="AV134" s="221">
        <v>0</v>
      </c>
      <c r="AW134" s="221">
        <v>0</v>
      </c>
      <c r="AX134" s="221">
        <v>0</v>
      </c>
      <c r="AY134" s="221">
        <v>0</v>
      </c>
      <c r="AZ134" s="221">
        <v>0</v>
      </c>
      <c r="BA134" s="221">
        <v>0</v>
      </c>
      <c r="BB134" s="221">
        <v>0</v>
      </c>
      <c r="BC134" s="221">
        <v>0</v>
      </c>
      <c r="BD134" s="221">
        <v>0</v>
      </c>
      <c r="BE134" s="221">
        <v>0</v>
      </c>
      <c r="BF134" s="221">
        <v>0</v>
      </c>
      <c r="BG134" s="221">
        <v>0</v>
      </c>
      <c r="BH134" s="221">
        <v>0</v>
      </c>
      <c r="BI134" s="221">
        <v>0</v>
      </c>
      <c r="BJ134" s="221">
        <v>0</v>
      </c>
      <c r="BK134" s="221">
        <v>0</v>
      </c>
      <c r="BL134" s="221">
        <v>0</v>
      </c>
      <c r="BM134" s="221">
        <v>0</v>
      </c>
      <c r="BN134" s="221">
        <v>0</v>
      </c>
      <c r="BO134" s="221">
        <v>0</v>
      </c>
      <c r="BP134" s="221">
        <v>0</v>
      </c>
      <c r="BQ134" s="213" t="s">
        <v>102</v>
      </c>
    </row>
    <row r="135" spans="1:69" x14ac:dyDescent="0.3">
      <c r="A135" s="220">
        <v>46295</v>
      </c>
      <c r="B135" s="221">
        <v>1071.6461960199999</v>
      </c>
      <c r="C135" s="222"/>
      <c r="D135" s="221">
        <v>1071.6461960199999</v>
      </c>
      <c r="E135" s="222">
        <v>1.00052531</v>
      </c>
      <c r="F135" s="222">
        <v>1.0010508959505962</v>
      </c>
      <c r="G135" s="222">
        <v>1.000537118</v>
      </c>
      <c r="H135" s="222">
        <v>1.0015885824573063</v>
      </c>
      <c r="I135" s="221">
        <v>1.7023978500000001</v>
      </c>
      <c r="J135" s="221">
        <v>0</v>
      </c>
      <c r="K135" s="221">
        <v>1.7023978500000001</v>
      </c>
      <c r="L135" s="221">
        <v>1073.3485938699998</v>
      </c>
      <c r="M135" s="223"/>
      <c r="N135" s="221">
        <v>0</v>
      </c>
      <c r="O135" s="221">
        <v>0</v>
      </c>
      <c r="P135" s="221">
        <v>0</v>
      </c>
      <c r="Q135" s="221">
        <v>0</v>
      </c>
      <c r="R135" s="221">
        <v>1073.3485938599999</v>
      </c>
      <c r="S135" s="222">
        <v>8714</v>
      </c>
      <c r="T135" s="221">
        <v>9353159.6468960401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0</v>
      </c>
      <c r="AB135" s="221">
        <v>0</v>
      </c>
      <c r="AC135" s="221">
        <v>0</v>
      </c>
      <c r="AD135" s="221">
        <v>0</v>
      </c>
      <c r="AE135" s="220"/>
      <c r="AF135" s="220"/>
      <c r="AG135" s="222">
        <v>0</v>
      </c>
      <c r="AH135" s="224">
        <v>0</v>
      </c>
      <c r="AI135" s="224">
        <v>0</v>
      </c>
      <c r="AJ135" s="224">
        <v>2</v>
      </c>
      <c r="AK135" s="224">
        <v>252</v>
      </c>
      <c r="AL135" s="220"/>
      <c r="AM135" s="222"/>
      <c r="AN135" s="220"/>
      <c r="AO135" s="222"/>
      <c r="AP135" s="222">
        <v>0</v>
      </c>
      <c r="AQ135" s="222">
        <v>0</v>
      </c>
      <c r="AR135" s="224">
        <v>0</v>
      </c>
      <c r="AS135" s="224">
        <v>0</v>
      </c>
      <c r="AT135" s="221">
        <v>0</v>
      </c>
      <c r="AU135" s="221">
        <v>0</v>
      </c>
      <c r="AV135" s="221">
        <v>0</v>
      </c>
      <c r="AW135" s="221">
        <v>0</v>
      </c>
      <c r="AX135" s="221">
        <v>0</v>
      </c>
      <c r="AY135" s="221">
        <v>0</v>
      </c>
      <c r="AZ135" s="221">
        <v>0</v>
      </c>
      <c r="BA135" s="221">
        <v>0</v>
      </c>
      <c r="BB135" s="221">
        <v>0</v>
      </c>
      <c r="BC135" s="221">
        <v>0</v>
      </c>
      <c r="BD135" s="221">
        <v>0</v>
      </c>
      <c r="BE135" s="221">
        <v>0</v>
      </c>
      <c r="BF135" s="221">
        <v>0</v>
      </c>
      <c r="BG135" s="221">
        <v>0</v>
      </c>
      <c r="BH135" s="221">
        <v>0</v>
      </c>
      <c r="BI135" s="221">
        <v>0</v>
      </c>
      <c r="BJ135" s="221">
        <v>0</v>
      </c>
      <c r="BK135" s="221">
        <v>0</v>
      </c>
      <c r="BL135" s="221">
        <v>0</v>
      </c>
      <c r="BM135" s="221">
        <v>0</v>
      </c>
      <c r="BN135" s="221">
        <v>0</v>
      </c>
      <c r="BO135" s="221">
        <v>0</v>
      </c>
      <c r="BP135" s="221">
        <v>0</v>
      </c>
      <c r="BQ135" s="213" t="s">
        <v>102</v>
      </c>
    </row>
    <row r="136" spans="1:69" x14ac:dyDescent="0.3">
      <c r="A136" s="220">
        <v>46296</v>
      </c>
      <c r="B136" s="221">
        <v>1071.6461960199999</v>
      </c>
      <c r="C136" s="222"/>
      <c r="D136" s="221">
        <v>1071.6461960199999</v>
      </c>
      <c r="E136" s="222">
        <v>1.00052531</v>
      </c>
      <c r="F136" s="222">
        <v>1.0015767579967481</v>
      </c>
      <c r="G136" s="222">
        <v>1.0008057850000001</v>
      </c>
      <c r="H136" s="222">
        <v>1.0023838155295568</v>
      </c>
      <c r="I136" s="221">
        <v>2.55460734</v>
      </c>
      <c r="J136" s="221">
        <v>0</v>
      </c>
      <c r="K136" s="221">
        <v>2.55460734</v>
      </c>
      <c r="L136" s="221">
        <v>1074.20080336</v>
      </c>
      <c r="M136" s="223"/>
      <c r="N136" s="221">
        <v>0</v>
      </c>
      <c r="O136" s="221">
        <v>0</v>
      </c>
      <c r="P136" s="221">
        <v>0</v>
      </c>
      <c r="Q136" s="221">
        <v>0</v>
      </c>
      <c r="R136" s="221">
        <v>1074.20080336</v>
      </c>
      <c r="S136" s="222">
        <v>8714</v>
      </c>
      <c r="T136" s="221">
        <v>9360585.8004790395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0</v>
      </c>
      <c r="AB136" s="221">
        <v>0</v>
      </c>
      <c r="AC136" s="221">
        <v>0</v>
      </c>
      <c r="AD136" s="221">
        <v>0</v>
      </c>
      <c r="AE136" s="220"/>
      <c r="AF136" s="220"/>
      <c r="AG136" s="222">
        <v>0</v>
      </c>
      <c r="AH136" s="224">
        <v>0</v>
      </c>
      <c r="AI136" s="224">
        <v>0</v>
      </c>
      <c r="AJ136" s="224">
        <v>3</v>
      </c>
      <c r="AK136" s="224">
        <v>252</v>
      </c>
      <c r="AL136" s="220"/>
      <c r="AM136" s="222"/>
      <c r="AN136" s="220"/>
      <c r="AO136" s="222"/>
      <c r="AP136" s="222">
        <v>0</v>
      </c>
      <c r="AQ136" s="222">
        <v>0</v>
      </c>
      <c r="AR136" s="224">
        <v>0</v>
      </c>
      <c r="AS136" s="224">
        <v>0</v>
      </c>
      <c r="AT136" s="221">
        <v>0</v>
      </c>
      <c r="AU136" s="221">
        <v>0</v>
      </c>
      <c r="AV136" s="221">
        <v>0</v>
      </c>
      <c r="AW136" s="221">
        <v>0</v>
      </c>
      <c r="AX136" s="221">
        <v>0</v>
      </c>
      <c r="AY136" s="221">
        <v>0</v>
      </c>
      <c r="AZ136" s="221">
        <v>0</v>
      </c>
      <c r="BA136" s="221">
        <v>0</v>
      </c>
      <c r="BB136" s="221">
        <v>0</v>
      </c>
      <c r="BC136" s="221">
        <v>0</v>
      </c>
      <c r="BD136" s="221">
        <v>0</v>
      </c>
      <c r="BE136" s="221">
        <v>0</v>
      </c>
      <c r="BF136" s="221">
        <v>0</v>
      </c>
      <c r="BG136" s="221">
        <v>0</v>
      </c>
      <c r="BH136" s="221">
        <v>0</v>
      </c>
      <c r="BI136" s="221">
        <v>0</v>
      </c>
      <c r="BJ136" s="221">
        <v>0</v>
      </c>
      <c r="BK136" s="221">
        <v>0</v>
      </c>
      <c r="BL136" s="221">
        <v>0</v>
      </c>
      <c r="BM136" s="221">
        <v>0</v>
      </c>
      <c r="BN136" s="221">
        <v>0</v>
      </c>
      <c r="BO136" s="221">
        <v>0</v>
      </c>
      <c r="BP136" s="221">
        <v>0</v>
      </c>
      <c r="BQ136" s="213" t="s">
        <v>102</v>
      </c>
    </row>
    <row r="137" spans="1:69" x14ac:dyDescent="0.3">
      <c r="A137" s="220">
        <v>46297</v>
      </c>
      <c r="B137" s="221">
        <v>1071.6461960199999</v>
      </c>
      <c r="C137" s="222"/>
      <c r="D137" s="221">
        <v>1071.6461960199999</v>
      </c>
      <c r="E137" s="222">
        <v>1.00052531</v>
      </c>
      <c r="F137" s="222">
        <v>1.0021028962834913</v>
      </c>
      <c r="G137" s="222">
        <v>1.0010745240000001</v>
      </c>
      <c r="H137" s="222">
        <v>1.0031796836165197</v>
      </c>
      <c r="I137" s="221">
        <v>3.4074962599999998</v>
      </c>
      <c r="J137" s="221">
        <v>0</v>
      </c>
      <c r="K137" s="221">
        <v>3.4074962599999998</v>
      </c>
      <c r="L137" s="221">
        <v>1075.05369228</v>
      </c>
      <c r="M137" s="223"/>
      <c r="N137" s="221">
        <v>0</v>
      </c>
      <c r="O137" s="221">
        <v>0</v>
      </c>
      <c r="P137" s="221">
        <v>0</v>
      </c>
      <c r="Q137" s="221">
        <v>0</v>
      </c>
      <c r="R137" s="221">
        <v>1075.05369228</v>
      </c>
      <c r="S137" s="222">
        <v>8714</v>
      </c>
      <c r="T137" s="221">
        <v>9368017.87452792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0</v>
      </c>
      <c r="AB137" s="221">
        <v>0</v>
      </c>
      <c r="AC137" s="221">
        <v>0</v>
      </c>
      <c r="AD137" s="221">
        <v>0</v>
      </c>
      <c r="AE137" s="220"/>
      <c r="AF137" s="220"/>
      <c r="AG137" s="222">
        <v>0</v>
      </c>
      <c r="AH137" s="224">
        <v>0</v>
      </c>
      <c r="AI137" s="224">
        <v>0</v>
      </c>
      <c r="AJ137" s="224">
        <v>4</v>
      </c>
      <c r="AK137" s="224">
        <v>252</v>
      </c>
      <c r="AL137" s="220"/>
      <c r="AM137" s="222"/>
      <c r="AN137" s="220"/>
      <c r="AO137" s="222"/>
      <c r="AP137" s="222">
        <v>0</v>
      </c>
      <c r="AQ137" s="222">
        <v>0</v>
      </c>
      <c r="AR137" s="224">
        <v>0</v>
      </c>
      <c r="AS137" s="224">
        <v>0</v>
      </c>
      <c r="AT137" s="221">
        <v>0</v>
      </c>
      <c r="AU137" s="221">
        <v>0</v>
      </c>
      <c r="AV137" s="221">
        <v>0</v>
      </c>
      <c r="AW137" s="221">
        <v>0</v>
      </c>
      <c r="AX137" s="221">
        <v>0</v>
      </c>
      <c r="AY137" s="221">
        <v>0</v>
      </c>
      <c r="AZ137" s="221">
        <v>0</v>
      </c>
      <c r="BA137" s="221">
        <v>0</v>
      </c>
      <c r="BB137" s="221">
        <v>0</v>
      </c>
      <c r="BC137" s="221">
        <v>0</v>
      </c>
      <c r="BD137" s="221">
        <v>0</v>
      </c>
      <c r="BE137" s="221">
        <v>0</v>
      </c>
      <c r="BF137" s="221">
        <v>0</v>
      </c>
      <c r="BG137" s="221">
        <v>0</v>
      </c>
      <c r="BH137" s="221">
        <v>0</v>
      </c>
      <c r="BI137" s="221">
        <v>0</v>
      </c>
      <c r="BJ137" s="221">
        <v>0</v>
      </c>
      <c r="BK137" s="221">
        <v>0</v>
      </c>
      <c r="BL137" s="221">
        <v>0</v>
      </c>
      <c r="BM137" s="221">
        <v>0</v>
      </c>
      <c r="BN137" s="221">
        <v>0</v>
      </c>
      <c r="BO137" s="221">
        <v>0</v>
      </c>
      <c r="BP137" s="221">
        <v>0</v>
      </c>
      <c r="BQ137" s="213" t="s">
        <v>102</v>
      </c>
    </row>
    <row r="138" spans="1:69" x14ac:dyDescent="0.3">
      <c r="A138" s="220">
        <v>46298</v>
      </c>
      <c r="B138" s="221">
        <v>1071.6461960199999</v>
      </c>
      <c r="C138" s="222"/>
      <c r="D138" s="221">
        <v>1071.6461960199999</v>
      </c>
      <c r="E138" s="222">
        <v>1</v>
      </c>
      <c r="F138" s="222">
        <v>1.0021028962834913</v>
      </c>
      <c r="G138" s="222">
        <v>1.0010745240000001</v>
      </c>
      <c r="H138" s="222">
        <v>1.0031796836165197</v>
      </c>
      <c r="I138" s="221">
        <v>3.4074962599999998</v>
      </c>
      <c r="J138" s="221">
        <v>0</v>
      </c>
      <c r="K138" s="221">
        <v>3.4074962599999998</v>
      </c>
      <c r="L138" s="221">
        <v>1075.05369228</v>
      </c>
      <c r="M138" s="223"/>
      <c r="N138" s="221">
        <v>0</v>
      </c>
      <c r="O138" s="221">
        <v>0</v>
      </c>
      <c r="P138" s="221">
        <v>0</v>
      </c>
      <c r="Q138" s="221">
        <v>0</v>
      </c>
      <c r="R138" s="221">
        <v>1075.05369228</v>
      </c>
      <c r="S138" s="222">
        <v>8714</v>
      </c>
      <c r="T138" s="221">
        <v>9368017.87452792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0</v>
      </c>
      <c r="AB138" s="221">
        <v>0</v>
      </c>
      <c r="AC138" s="221">
        <v>0</v>
      </c>
      <c r="AD138" s="221">
        <v>0</v>
      </c>
      <c r="AE138" s="220"/>
      <c r="AF138" s="220"/>
      <c r="AG138" s="222">
        <v>0</v>
      </c>
      <c r="AH138" s="224">
        <v>0</v>
      </c>
      <c r="AI138" s="224">
        <v>0</v>
      </c>
      <c r="AJ138" s="224">
        <v>4</v>
      </c>
      <c r="AK138" s="224">
        <v>252</v>
      </c>
      <c r="AL138" s="220"/>
      <c r="AM138" s="222"/>
      <c r="AN138" s="220"/>
      <c r="AO138" s="222"/>
      <c r="AP138" s="222">
        <v>0</v>
      </c>
      <c r="AQ138" s="222">
        <v>0</v>
      </c>
      <c r="AR138" s="224">
        <v>0</v>
      </c>
      <c r="AS138" s="224">
        <v>0</v>
      </c>
      <c r="AT138" s="221">
        <v>0</v>
      </c>
      <c r="AU138" s="221">
        <v>0</v>
      </c>
      <c r="AV138" s="221">
        <v>0</v>
      </c>
      <c r="AW138" s="221">
        <v>0</v>
      </c>
      <c r="AX138" s="221">
        <v>0</v>
      </c>
      <c r="AY138" s="221">
        <v>0</v>
      </c>
      <c r="AZ138" s="221">
        <v>0</v>
      </c>
      <c r="BA138" s="221">
        <v>0</v>
      </c>
      <c r="BB138" s="221">
        <v>0</v>
      </c>
      <c r="BC138" s="221">
        <v>0</v>
      </c>
      <c r="BD138" s="221">
        <v>0</v>
      </c>
      <c r="BE138" s="221">
        <v>0</v>
      </c>
      <c r="BF138" s="221">
        <v>0</v>
      </c>
      <c r="BG138" s="221">
        <v>0</v>
      </c>
      <c r="BH138" s="221">
        <v>0</v>
      </c>
      <c r="BI138" s="221">
        <v>0</v>
      </c>
      <c r="BJ138" s="221">
        <v>0</v>
      </c>
      <c r="BK138" s="221">
        <v>0</v>
      </c>
      <c r="BL138" s="221">
        <v>0</v>
      </c>
      <c r="BM138" s="221">
        <v>0</v>
      </c>
      <c r="BN138" s="221">
        <v>0</v>
      </c>
      <c r="BO138" s="221">
        <v>0</v>
      </c>
      <c r="BP138" s="221">
        <v>0</v>
      </c>
      <c r="BQ138" s="213" t="s">
        <v>102</v>
      </c>
    </row>
    <row r="139" spans="1:69" x14ac:dyDescent="0.3">
      <c r="A139" s="220">
        <v>46299</v>
      </c>
      <c r="B139" s="221">
        <v>1071.6461960199999</v>
      </c>
      <c r="C139" s="222"/>
      <c r="D139" s="221">
        <v>1071.6461960199999</v>
      </c>
      <c r="E139" s="222">
        <v>1</v>
      </c>
      <c r="F139" s="222">
        <v>1.0021028962834913</v>
      </c>
      <c r="G139" s="222">
        <v>1.0010745240000001</v>
      </c>
      <c r="H139" s="222">
        <v>1.0031796836165197</v>
      </c>
      <c r="I139" s="221">
        <v>3.4074962599999998</v>
      </c>
      <c r="J139" s="221">
        <v>0</v>
      </c>
      <c r="K139" s="221">
        <v>3.4074962599999998</v>
      </c>
      <c r="L139" s="221">
        <v>1075.05369228</v>
      </c>
      <c r="M139" s="223"/>
      <c r="N139" s="221">
        <v>0</v>
      </c>
      <c r="O139" s="221">
        <v>0</v>
      </c>
      <c r="P139" s="221">
        <v>0</v>
      </c>
      <c r="Q139" s="221">
        <v>0</v>
      </c>
      <c r="R139" s="221">
        <v>1075.05369228</v>
      </c>
      <c r="S139" s="222">
        <v>8714</v>
      </c>
      <c r="T139" s="221">
        <v>9368017.87452792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0</v>
      </c>
      <c r="AA139" s="221">
        <v>0</v>
      </c>
      <c r="AB139" s="221">
        <v>0</v>
      </c>
      <c r="AC139" s="221">
        <v>0</v>
      </c>
      <c r="AD139" s="221">
        <v>0</v>
      </c>
      <c r="AE139" s="220"/>
      <c r="AF139" s="220"/>
      <c r="AG139" s="222">
        <v>0</v>
      </c>
      <c r="AH139" s="224">
        <v>0</v>
      </c>
      <c r="AI139" s="224">
        <v>0</v>
      </c>
      <c r="AJ139" s="224">
        <v>4</v>
      </c>
      <c r="AK139" s="224">
        <v>252</v>
      </c>
      <c r="AL139" s="220"/>
      <c r="AM139" s="222"/>
      <c r="AN139" s="220"/>
      <c r="AO139" s="222"/>
      <c r="AP139" s="222">
        <v>0</v>
      </c>
      <c r="AQ139" s="222">
        <v>0</v>
      </c>
      <c r="AR139" s="224">
        <v>0</v>
      </c>
      <c r="AS139" s="224">
        <v>0</v>
      </c>
      <c r="AT139" s="221">
        <v>0</v>
      </c>
      <c r="AU139" s="221">
        <v>0</v>
      </c>
      <c r="AV139" s="221">
        <v>0</v>
      </c>
      <c r="AW139" s="221">
        <v>0</v>
      </c>
      <c r="AX139" s="221">
        <v>0</v>
      </c>
      <c r="AY139" s="221">
        <v>0</v>
      </c>
      <c r="AZ139" s="221">
        <v>0</v>
      </c>
      <c r="BA139" s="221">
        <v>0</v>
      </c>
      <c r="BB139" s="221">
        <v>0</v>
      </c>
      <c r="BC139" s="221">
        <v>0</v>
      </c>
      <c r="BD139" s="221">
        <v>0</v>
      </c>
      <c r="BE139" s="221">
        <v>0</v>
      </c>
      <c r="BF139" s="221">
        <v>0</v>
      </c>
      <c r="BG139" s="221">
        <v>0</v>
      </c>
      <c r="BH139" s="221">
        <v>0</v>
      </c>
      <c r="BI139" s="221">
        <v>0</v>
      </c>
      <c r="BJ139" s="221">
        <v>0</v>
      </c>
      <c r="BK139" s="221">
        <v>0</v>
      </c>
      <c r="BL139" s="221">
        <v>0</v>
      </c>
      <c r="BM139" s="221">
        <v>0</v>
      </c>
      <c r="BN139" s="221">
        <v>0</v>
      </c>
      <c r="BO139" s="221">
        <v>0</v>
      </c>
      <c r="BP139" s="221">
        <v>0</v>
      </c>
      <c r="BQ139" s="213" t="s">
        <v>102</v>
      </c>
    </row>
    <row r="140" spans="1:69" x14ac:dyDescent="0.3">
      <c r="A140" s="220">
        <v>46300</v>
      </c>
      <c r="B140" s="221">
        <v>1071.6461960199999</v>
      </c>
      <c r="C140" s="222"/>
      <c r="D140" s="221">
        <v>1071.6461960199999</v>
      </c>
      <c r="E140" s="222">
        <v>1.00052531</v>
      </c>
      <c r="F140" s="222">
        <v>1.0026293109559379</v>
      </c>
      <c r="G140" s="222">
        <v>1.0013433350000001</v>
      </c>
      <c r="H140" s="222">
        <v>1.0039761770441491</v>
      </c>
      <c r="I140" s="221">
        <v>4.2610549500000001</v>
      </c>
      <c r="J140" s="221">
        <v>0</v>
      </c>
      <c r="K140" s="221">
        <v>4.2610549500000001</v>
      </c>
      <c r="L140" s="221">
        <v>1075.90725097</v>
      </c>
      <c r="M140" s="223"/>
      <c r="N140" s="221">
        <v>0</v>
      </c>
      <c r="O140" s="221">
        <v>0</v>
      </c>
      <c r="P140" s="221">
        <v>0</v>
      </c>
      <c r="Q140" s="221">
        <v>0</v>
      </c>
      <c r="R140" s="221">
        <v>1075.90725097</v>
      </c>
      <c r="S140" s="222">
        <v>8714</v>
      </c>
      <c r="T140" s="221">
        <v>9375455.7849525791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0</v>
      </c>
      <c r="AA140" s="221">
        <v>0</v>
      </c>
      <c r="AB140" s="221">
        <v>0</v>
      </c>
      <c r="AC140" s="221">
        <v>0</v>
      </c>
      <c r="AD140" s="221">
        <v>0</v>
      </c>
      <c r="AE140" s="220"/>
      <c r="AF140" s="220"/>
      <c r="AG140" s="222">
        <v>0</v>
      </c>
      <c r="AH140" s="224">
        <v>0</v>
      </c>
      <c r="AI140" s="224">
        <v>0</v>
      </c>
      <c r="AJ140" s="224">
        <v>5</v>
      </c>
      <c r="AK140" s="224">
        <v>252</v>
      </c>
      <c r="AL140" s="220"/>
      <c r="AM140" s="222"/>
      <c r="AN140" s="220"/>
      <c r="AO140" s="222"/>
      <c r="AP140" s="222">
        <v>0</v>
      </c>
      <c r="AQ140" s="222">
        <v>0</v>
      </c>
      <c r="AR140" s="224">
        <v>0</v>
      </c>
      <c r="AS140" s="224">
        <v>0</v>
      </c>
      <c r="AT140" s="221">
        <v>0</v>
      </c>
      <c r="AU140" s="221">
        <v>0</v>
      </c>
      <c r="AV140" s="221">
        <v>0</v>
      </c>
      <c r="AW140" s="221">
        <v>0</v>
      </c>
      <c r="AX140" s="221">
        <v>0</v>
      </c>
      <c r="AY140" s="221">
        <v>0</v>
      </c>
      <c r="AZ140" s="221">
        <v>0</v>
      </c>
      <c r="BA140" s="221">
        <v>0</v>
      </c>
      <c r="BB140" s="221">
        <v>0</v>
      </c>
      <c r="BC140" s="221">
        <v>0</v>
      </c>
      <c r="BD140" s="221">
        <v>0</v>
      </c>
      <c r="BE140" s="221">
        <v>0</v>
      </c>
      <c r="BF140" s="221">
        <v>0</v>
      </c>
      <c r="BG140" s="221">
        <v>0</v>
      </c>
      <c r="BH140" s="221">
        <v>0</v>
      </c>
      <c r="BI140" s="221">
        <v>0</v>
      </c>
      <c r="BJ140" s="221">
        <v>0</v>
      </c>
      <c r="BK140" s="221">
        <v>0</v>
      </c>
      <c r="BL140" s="221">
        <v>0</v>
      </c>
      <c r="BM140" s="221">
        <v>0</v>
      </c>
      <c r="BN140" s="221">
        <v>0</v>
      </c>
      <c r="BO140" s="221">
        <v>0</v>
      </c>
      <c r="BP140" s="221">
        <v>0</v>
      </c>
      <c r="BQ140" s="213" t="s">
        <v>102</v>
      </c>
    </row>
    <row r="141" spans="1:69" x14ac:dyDescent="0.3">
      <c r="A141" s="220">
        <v>46301</v>
      </c>
      <c r="B141" s="221">
        <v>1071.6461960199999</v>
      </c>
      <c r="C141" s="222"/>
      <c r="D141" s="221">
        <v>1071.6461960199999</v>
      </c>
      <c r="E141" s="222">
        <v>1.00052531</v>
      </c>
      <c r="F141" s="222">
        <v>1.0031560021592762</v>
      </c>
      <c r="G141" s="222">
        <v>1.001612218</v>
      </c>
      <c r="H141" s="222">
        <v>1.0047733061600079</v>
      </c>
      <c r="I141" s="221">
        <v>5.1152952100000002</v>
      </c>
      <c r="J141" s="221">
        <v>0</v>
      </c>
      <c r="K141" s="221">
        <v>5.1152952100000002</v>
      </c>
      <c r="L141" s="221">
        <v>1076.76149123</v>
      </c>
      <c r="M141" s="223"/>
      <c r="N141" s="221">
        <v>0</v>
      </c>
      <c r="O141" s="221">
        <v>0</v>
      </c>
      <c r="P141" s="221">
        <v>0</v>
      </c>
      <c r="Q141" s="221">
        <v>0</v>
      </c>
      <c r="R141" s="221">
        <v>1076.76149123</v>
      </c>
      <c r="S141" s="222">
        <v>8714</v>
      </c>
      <c r="T141" s="221">
        <v>9382899.6345782205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0</v>
      </c>
      <c r="AA141" s="221">
        <v>0</v>
      </c>
      <c r="AB141" s="221">
        <v>0</v>
      </c>
      <c r="AC141" s="221">
        <v>0</v>
      </c>
      <c r="AD141" s="221">
        <v>0</v>
      </c>
      <c r="AE141" s="220"/>
      <c r="AF141" s="220"/>
      <c r="AG141" s="222">
        <v>0</v>
      </c>
      <c r="AH141" s="224">
        <v>0</v>
      </c>
      <c r="AI141" s="224">
        <v>0</v>
      </c>
      <c r="AJ141" s="224">
        <v>6</v>
      </c>
      <c r="AK141" s="224">
        <v>252</v>
      </c>
      <c r="AL141" s="220"/>
      <c r="AM141" s="222"/>
      <c r="AN141" s="220"/>
      <c r="AO141" s="222"/>
      <c r="AP141" s="222">
        <v>0</v>
      </c>
      <c r="AQ141" s="222">
        <v>0</v>
      </c>
      <c r="AR141" s="224">
        <v>0</v>
      </c>
      <c r="AS141" s="224">
        <v>0</v>
      </c>
      <c r="AT141" s="221">
        <v>0</v>
      </c>
      <c r="AU141" s="221">
        <v>0</v>
      </c>
      <c r="AV141" s="221">
        <v>0</v>
      </c>
      <c r="AW141" s="221">
        <v>0</v>
      </c>
      <c r="AX141" s="221">
        <v>0</v>
      </c>
      <c r="AY141" s="221">
        <v>0</v>
      </c>
      <c r="AZ141" s="221">
        <v>0</v>
      </c>
      <c r="BA141" s="221">
        <v>0</v>
      </c>
      <c r="BB141" s="221">
        <v>0</v>
      </c>
      <c r="BC141" s="221">
        <v>0</v>
      </c>
      <c r="BD141" s="221">
        <v>0</v>
      </c>
      <c r="BE141" s="221">
        <v>0</v>
      </c>
      <c r="BF141" s="221">
        <v>0</v>
      </c>
      <c r="BG141" s="221">
        <v>0</v>
      </c>
      <c r="BH141" s="221">
        <v>0</v>
      </c>
      <c r="BI141" s="221">
        <v>0</v>
      </c>
      <c r="BJ141" s="221">
        <v>0</v>
      </c>
      <c r="BK141" s="221">
        <v>0</v>
      </c>
      <c r="BL141" s="221">
        <v>0</v>
      </c>
      <c r="BM141" s="221">
        <v>0</v>
      </c>
      <c r="BN141" s="221">
        <v>0</v>
      </c>
      <c r="BO141" s="221">
        <v>0</v>
      </c>
      <c r="BP141" s="221">
        <v>0</v>
      </c>
      <c r="BQ141" s="213" t="s">
        <v>102</v>
      </c>
    </row>
    <row r="142" spans="1:69" x14ac:dyDescent="0.3">
      <c r="A142" s="220">
        <v>46302</v>
      </c>
      <c r="B142" s="221">
        <v>1071.6461960199999</v>
      </c>
      <c r="C142" s="222"/>
      <c r="D142" s="221">
        <v>1071.6461960199999</v>
      </c>
      <c r="E142" s="222">
        <v>1.00052531</v>
      </c>
      <c r="F142" s="222">
        <v>1.0036829700387706</v>
      </c>
      <c r="G142" s="222">
        <v>1.001881174</v>
      </c>
      <c r="H142" s="222">
        <v>1.0055710723074067</v>
      </c>
      <c r="I142" s="221">
        <v>5.9702181100000002</v>
      </c>
      <c r="J142" s="221">
        <v>0</v>
      </c>
      <c r="K142" s="221">
        <v>5.9702181100000002</v>
      </c>
      <c r="L142" s="221">
        <v>1077.6164141299998</v>
      </c>
      <c r="M142" s="223"/>
      <c r="N142" s="221">
        <v>0</v>
      </c>
      <c r="O142" s="221">
        <v>0</v>
      </c>
      <c r="P142" s="221">
        <v>0</v>
      </c>
      <c r="Q142" s="221">
        <v>0</v>
      </c>
      <c r="R142" s="221">
        <v>1077.6164141199999</v>
      </c>
      <c r="S142" s="222">
        <v>8714</v>
      </c>
      <c r="T142" s="221">
        <v>9390349.4326416794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0</v>
      </c>
      <c r="AB142" s="221">
        <v>0</v>
      </c>
      <c r="AC142" s="221">
        <v>0</v>
      </c>
      <c r="AD142" s="221">
        <v>0</v>
      </c>
      <c r="AE142" s="220"/>
      <c r="AF142" s="220"/>
      <c r="AG142" s="222">
        <v>0</v>
      </c>
      <c r="AH142" s="224">
        <v>0</v>
      </c>
      <c r="AI142" s="224">
        <v>0</v>
      </c>
      <c r="AJ142" s="224">
        <v>7</v>
      </c>
      <c r="AK142" s="224">
        <v>252</v>
      </c>
      <c r="AL142" s="220"/>
      <c r="AM142" s="222"/>
      <c r="AN142" s="220"/>
      <c r="AO142" s="222"/>
      <c r="AP142" s="222">
        <v>0</v>
      </c>
      <c r="AQ142" s="222">
        <v>0</v>
      </c>
      <c r="AR142" s="224">
        <v>0</v>
      </c>
      <c r="AS142" s="224">
        <v>0</v>
      </c>
      <c r="AT142" s="221">
        <v>0</v>
      </c>
      <c r="AU142" s="221">
        <v>0</v>
      </c>
      <c r="AV142" s="221">
        <v>0</v>
      </c>
      <c r="AW142" s="221">
        <v>0</v>
      </c>
      <c r="AX142" s="221">
        <v>0</v>
      </c>
      <c r="AY142" s="221">
        <v>0</v>
      </c>
      <c r="AZ142" s="221">
        <v>0</v>
      </c>
      <c r="BA142" s="221">
        <v>0</v>
      </c>
      <c r="BB142" s="221">
        <v>0</v>
      </c>
      <c r="BC142" s="221">
        <v>0</v>
      </c>
      <c r="BD142" s="221">
        <v>0</v>
      </c>
      <c r="BE142" s="221">
        <v>0</v>
      </c>
      <c r="BF142" s="221">
        <v>0</v>
      </c>
      <c r="BG142" s="221">
        <v>0</v>
      </c>
      <c r="BH142" s="221">
        <v>0</v>
      </c>
      <c r="BI142" s="221">
        <v>0</v>
      </c>
      <c r="BJ142" s="221">
        <v>0</v>
      </c>
      <c r="BK142" s="221">
        <v>0</v>
      </c>
      <c r="BL142" s="221">
        <v>0</v>
      </c>
      <c r="BM142" s="221">
        <v>0</v>
      </c>
      <c r="BN142" s="221">
        <v>0</v>
      </c>
      <c r="BO142" s="221">
        <v>0</v>
      </c>
      <c r="BP142" s="221">
        <v>0</v>
      </c>
      <c r="BQ142" s="213" t="s">
        <v>102</v>
      </c>
    </row>
    <row r="143" spans="1:69" x14ac:dyDescent="0.3">
      <c r="A143" s="220">
        <v>46303</v>
      </c>
      <c r="B143" s="221">
        <v>1071.6461960199999</v>
      </c>
      <c r="C143" s="222"/>
      <c r="D143" s="221">
        <v>1071.6461960199999</v>
      </c>
      <c r="E143" s="222">
        <v>1.00052531</v>
      </c>
      <c r="F143" s="222">
        <v>1.0042102147397616</v>
      </c>
      <c r="G143" s="222">
        <v>1.0021502019999999</v>
      </c>
      <c r="H143" s="222">
        <v>1.0063694648019625</v>
      </c>
      <c r="I143" s="221">
        <v>6.8258129299999997</v>
      </c>
      <c r="J143" s="221">
        <v>0</v>
      </c>
      <c r="K143" s="221">
        <v>6.8258129299999997</v>
      </c>
      <c r="L143" s="221">
        <v>1078.4720089499999</v>
      </c>
      <c r="M143" s="223"/>
      <c r="N143" s="221">
        <v>0</v>
      </c>
      <c r="O143" s="221">
        <v>0</v>
      </c>
      <c r="P143" s="221">
        <v>0</v>
      </c>
      <c r="Q143" s="221">
        <v>0</v>
      </c>
      <c r="R143" s="221">
        <v>1078.4720089499999</v>
      </c>
      <c r="S143" s="222">
        <v>8714</v>
      </c>
      <c r="T143" s="221">
        <v>9397805.0859902985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0</v>
      </c>
      <c r="AB143" s="221">
        <v>0</v>
      </c>
      <c r="AC143" s="221">
        <v>0</v>
      </c>
      <c r="AD143" s="221">
        <v>0</v>
      </c>
      <c r="AE143" s="220"/>
      <c r="AF143" s="220"/>
      <c r="AG143" s="222">
        <v>0</v>
      </c>
      <c r="AH143" s="224">
        <v>0</v>
      </c>
      <c r="AI143" s="224">
        <v>0</v>
      </c>
      <c r="AJ143" s="224">
        <v>8</v>
      </c>
      <c r="AK143" s="224">
        <v>252</v>
      </c>
      <c r="AL143" s="220"/>
      <c r="AM143" s="222"/>
      <c r="AN143" s="220"/>
      <c r="AO143" s="222"/>
      <c r="AP143" s="222">
        <v>0</v>
      </c>
      <c r="AQ143" s="222">
        <v>0</v>
      </c>
      <c r="AR143" s="224">
        <v>0</v>
      </c>
      <c r="AS143" s="224">
        <v>0</v>
      </c>
      <c r="AT143" s="221">
        <v>0</v>
      </c>
      <c r="AU143" s="221">
        <v>0</v>
      </c>
      <c r="AV143" s="221">
        <v>0</v>
      </c>
      <c r="AW143" s="221">
        <v>0</v>
      </c>
      <c r="AX143" s="221">
        <v>0</v>
      </c>
      <c r="AY143" s="221">
        <v>0</v>
      </c>
      <c r="AZ143" s="221">
        <v>0</v>
      </c>
      <c r="BA143" s="221">
        <v>0</v>
      </c>
      <c r="BB143" s="221">
        <v>0</v>
      </c>
      <c r="BC143" s="221">
        <v>0</v>
      </c>
      <c r="BD143" s="221">
        <v>0</v>
      </c>
      <c r="BE143" s="221">
        <v>0</v>
      </c>
      <c r="BF143" s="221">
        <v>0</v>
      </c>
      <c r="BG143" s="221">
        <v>0</v>
      </c>
      <c r="BH143" s="221">
        <v>0</v>
      </c>
      <c r="BI143" s="221">
        <v>0</v>
      </c>
      <c r="BJ143" s="221">
        <v>0</v>
      </c>
      <c r="BK143" s="221">
        <v>0</v>
      </c>
      <c r="BL143" s="221">
        <v>0</v>
      </c>
      <c r="BM143" s="221">
        <v>0</v>
      </c>
      <c r="BN143" s="221">
        <v>0</v>
      </c>
      <c r="BO143" s="221">
        <v>0</v>
      </c>
      <c r="BP143" s="221">
        <v>0</v>
      </c>
      <c r="BQ143" s="213" t="s">
        <v>102</v>
      </c>
    </row>
    <row r="144" spans="1:69" x14ac:dyDescent="0.3">
      <c r="A144" s="220">
        <v>46304</v>
      </c>
      <c r="B144" s="221">
        <v>1071.6461960199999</v>
      </c>
      <c r="C144" s="222"/>
      <c r="D144" s="221">
        <v>1071.6461960199999</v>
      </c>
      <c r="E144" s="222">
        <v>1.00052531</v>
      </c>
      <c r="F144" s="222">
        <v>1.0047377364076666</v>
      </c>
      <c r="G144" s="222">
        <v>1.0024193020000001</v>
      </c>
      <c r="H144" s="222">
        <v>1.0071685040238574</v>
      </c>
      <c r="I144" s="221">
        <v>7.6821000399999999</v>
      </c>
      <c r="J144" s="221">
        <v>0</v>
      </c>
      <c r="K144" s="221">
        <v>7.6821000399999999</v>
      </c>
      <c r="L144" s="221">
        <v>1079.32829606</v>
      </c>
      <c r="M144" s="223"/>
      <c r="N144" s="221">
        <v>0</v>
      </c>
      <c r="O144" s="221">
        <v>0</v>
      </c>
      <c r="P144" s="221">
        <v>0</v>
      </c>
      <c r="Q144" s="221">
        <v>0</v>
      </c>
      <c r="R144" s="221">
        <v>1079.32829606</v>
      </c>
      <c r="S144" s="222">
        <v>8714</v>
      </c>
      <c r="T144" s="221">
        <v>9405266.7718668394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0</v>
      </c>
      <c r="AA144" s="221">
        <v>0</v>
      </c>
      <c r="AB144" s="221">
        <v>0</v>
      </c>
      <c r="AC144" s="221">
        <v>0</v>
      </c>
      <c r="AD144" s="221">
        <v>0</v>
      </c>
      <c r="AE144" s="220"/>
      <c r="AF144" s="220"/>
      <c r="AG144" s="222">
        <v>0</v>
      </c>
      <c r="AH144" s="224">
        <v>0</v>
      </c>
      <c r="AI144" s="224">
        <v>0</v>
      </c>
      <c r="AJ144" s="224">
        <v>9</v>
      </c>
      <c r="AK144" s="224">
        <v>252</v>
      </c>
      <c r="AL144" s="220"/>
      <c r="AM144" s="222"/>
      <c r="AN144" s="220"/>
      <c r="AO144" s="222"/>
      <c r="AP144" s="222">
        <v>0</v>
      </c>
      <c r="AQ144" s="222">
        <v>0</v>
      </c>
      <c r="AR144" s="224">
        <v>0</v>
      </c>
      <c r="AS144" s="224">
        <v>0</v>
      </c>
      <c r="AT144" s="221">
        <v>0</v>
      </c>
      <c r="AU144" s="221">
        <v>0</v>
      </c>
      <c r="AV144" s="221">
        <v>0</v>
      </c>
      <c r="AW144" s="221">
        <v>0</v>
      </c>
      <c r="AX144" s="221">
        <v>0</v>
      </c>
      <c r="AY144" s="221">
        <v>0</v>
      </c>
      <c r="AZ144" s="221">
        <v>0</v>
      </c>
      <c r="BA144" s="221">
        <v>0</v>
      </c>
      <c r="BB144" s="221">
        <v>0</v>
      </c>
      <c r="BC144" s="221">
        <v>0</v>
      </c>
      <c r="BD144" s="221">
        <v>0</v>
      </c>
      <c r="BE144" s="221">
        <v>0</v>
      </c>
      <c r="BF144" s="221">
        <v>0</v>
      </c>
      <c r="BG144" s="221">
        <v>0</v>
      </c>
      <c r="BH144" s="221">
        <v>0</v>
      </c>
      <c r="BI144" s="221">
        <v>0</v>
      </c>
      <c r="BJ144" s="221">
        <v>0</v>
      </c>
      <c r="BK144" s="221">
        <v>0</v>
      </c>
      <c r="BL144" s="221">
        <v>0</v>
      </c>
      <c r="BM144" s="221">
        <v>0</v>
      </c>
      <c r="BN144" s="221">
        <v>0</v>
      </c>
      <c r="BO144" s="221">
        <v>0</v>
      </c>
      <c r="BP144" s="221">
        <v>0</v>
      </c>
      <c r="BQ144" s="213" t="s">
        <v>102</v>
      </c>
    </row>
    <row r="145" spans="1:69" x14ac:dyDescent="0.3">
      <c r="A145" s="220">
        <v>46305</v>
      </c>
      <c r="B145" s="221">
        <v>1071.6461960199999</v>
      </c>
      <c r="C145" s="222"/>
      <c r="D145" s="221">
        <v>1071.6461960199999</v>
      </c>
      <c r="E145" s="222">
        <v>1</v>
      </c>
      <c r="F145" s="222">
        <v>1.0047377364076666</v>
      </c>
      <c r="G145" s="222">
        <v>1.0024193020000001</v>
      </c>
      <c r="H145" s="222">
        <v>1.0071685040238574</v>
      </c>
      <c r="I145" s="221">
        <v>7.6821000399999999</v>
      </c>
      <c r="J145" s="221">
        <v>0</v>
      </c>
      <c r="K145" s="221">
        <v>7.6821000399999999</v>
      </c>
      <c r="L145" s="221">
        <v>1079.32829606</v>
      </c>
      <c r="M145" s="223"/>
      <c r="N145" s="221">
        <v>0</v>
      </c>
      <c r="O145" s="221">
        <v>0</v>
      </c>
      <c r="P145" s="221">
        <v>0</v>
      </c>
      <c r="Q145" s="221">
        <v>0</v>
      </c>
      <c r="R145" s="221">
        <v>1079.32829606</v>
      </c>
      <c r="S145" s="222">
        <v>8714</v>
      </c>
      <c r="T145" s="221">
        <v>9405266.7718668394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0</v>
      </c>
      <c r="AB145" s="221">
        <v>0</v>
      </c>
      <c r="AC145" s="221">
        <v>0</v>
      </c>
      <c r="AD145" s="221">
        <v>0</v>
      </c>
      <c r="AE145" s="220"/>
      <c r="AF145" s="220"/>
      <c r="AG145" s="222">
        <v>0</v>
      </c>
      <c r="AH145" s="224">
        <v>0</v>
      </c>
      <c r="AI145" s="224">
        <v>0</v>
      </c>
      <c r="AJ145" s="224">
        <v>9</v>
      </c>
      <c r="AK145" s="224">
        <v>252</v>
      </c>
      <c r="AL145" s="220"/>
      <c r="AM145" s="222"/>
      <c r="AN145" s="220"/>
      <c r="AO145" s="222"/>
      <c r="AP145" s="222">
        <v>0</v>
      </c>
      <c r="AQ145" s="222">
        <v>0</v>
      </c>
      <c r="AR145" s="224">
        <v>0</v>
      </c>
      <c r="AS145" s="224">
        <v>0</v>
      </c>
      <c r="AT145" s="221">
        <v>0</v>
      </c>
      <c r="AU145" s="221">
        <v>0</v>
      </c>
      <c r="AV145" s="221">
        <v>0</v>
      </c>
      <c r="AW145" s="221">
        <v>0</v>
      </c>
      <c r="AX145" s="221">
        <v>0</v>
      </c>
      <c r="AY145" s="221">
        <v>0</v>
      </c>
      <c r="AZ145" s="221">
        <v>0</v>
      </c>
      <c r="BA145" s="221">
        <v>0</v>
      </c>
      <c r="BB145" s="221">
        <v>0</v>
      </c>
      <c r="BC145" s="221">
        <v>0</v>
      </c>
      <c r="BD145" s="221">
        <v>0</v>
      </c>
      <c r="BE145" s="221">
        <v>0</v>
      </c>
      <c r="BF145" s="221">
        <v>0</v>
      </c>
      <c r="BG145" s="221">
        <v>0</v>
      </c>
      <c r="BH145" s="221">
        <v>0</v>
      </c>
      <c r="BI145" s="221">
        <v>0</v>
      </c>
      <c r="BJ145" s="221">
        <v>0</v>
      </c>
      <c r="BK145" s="221">
        <v>0</v>
      </c>
      <c r="BL145" s="221">
        <v>0</v>
      </c>
      <c r="BM145" s="221">
        <v>0</v>
      </c>
      <c r="BN145" s="221">
        <v>0</v>
      </c>
      <c r="BO145" s="221">
        <v>0</v>
      </c>
      <c r="BP145" s="221">
        <v>0</v>
      </c>
      <c r="BQ145" s="213" t="s">
        <v>102</v>
      </c>
    </row>
    <row r="146" spans="1:69" x14ac:dyDescent="0.3">
      <c r="A146" s="220">
        <v>46306</v>
      </c>
      <c r="B146" s="221">
        <v>1071.6461960199999</v>
      </c>
      <c r="C146" s="222"/>
      <c r="D146" s="221">
        <v>1071.6461960199999</v>
      </c>
      <c r="E146" s="222">
        <v>1</v>
      </c>
      <c r="F146" s="222">
        <v>1.0047377364076666</v>
      </c>
      <c r="G146" s="222">
        <v>1.0024193020000001</v>
      </c>
      <c r="H146" s="222">
        <v>1.0071685040238574</v>
      </c>
      <c r="I146" s="221">
        <v>7.6821000399999999</v>
      </c>
      <c r="J146" s="221">
        <v>0</v>
      </c>
      <c r="K146" s="221">
        <v>7.6821000399999999</v>
      </c>
      <c r="L146" s="221">
        <v>1079.32829606</v>
      </c>
      <c r="M146" s="223"/>
      <c r="N146" s="221">
        <v>0</v>
      </c>
      <c r="O146" s="221">
        <v>0</v>
      </c>
      <c r="P146" s="221">
        <v>0</v>
      </c>
      <c r="Q146" s="221">
        <v>0</v>
      </c>
      <c r="R146" s="221">
        <v>1079.32829606</v>
      </c>
      <c r="S146" s="222">
        <v>8714</v>
      </c>
      <c r="T146" s="221">
        <v>9405266.7718668394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0"/>
      <c r="AF146" s="220"/>
      <c r="AG146" s="222">
        <v>0</v>
      </c>
      <c r="AH146" s="224">
        <v>0</v>
      </c>
      <c r="AI146" s="224">
        <v>0</v>
      </c>
      <c r="AJ146" s="224">
        <v>9</v>
      </c>
      <c r="AK146" s="224">
        <v>252</v>
      </c>
      <c r="AL146" s="220"/>
      <c r="AM146" s="222"/>
      <c r="AN146" s="220"/>
      <c r="AO146" s="222"/>
      <c r="AP146" s="222">
        <v>0</v>
      </c>
      <c r="AQ146" s="222">
        <v>0</v>
      </c>
      <c r="AR146" s="224">
        <v>0</v>
      </c>
      <c r="AS146" s="224">
        <v>0</v>
      </c>
      <c r="AT146" s="221">
        <v>0</v>
      </c>
      <c r="AU146" s="221">
        <v>0</v>
      </c>
      <c r="AV146" s="221">
        <v>0</v>
      </c>
      <c r="AW146" s="221">
        <v>0</v>
      </c>
      <c r="AX146" s="221">
        <v>0</v>
      </c>
      <c r="AY146" s="221">
        <v>0</v>
      </c>
      <c r="AZ146" s="221">
        <v>0</v>
      </c>
      <c r="BA146" s="221">
        <v>0</v>
      </c>
      <c r="BB146" s="221">
        <v>0</v>
      </c>
      <c r="BC146" s="221">
        <v>0</v>
      </c>
      <c r="BD146" s="221">
        <v>0</v>
      </c>
      <c r="BE146" s="221">
        <v>0</v>
      </c>
      <c r="BF146" s="221">
        <v>0</v>
      </c>
      <c r="BG146" s="221">
        <v>0</v>
      </c>
      <c r="BH146" s="221">
        <v>0</v>
      </c>
      <c r="BI146" s="221">
        <v>0</v>
      </c>
      <c r="BJ146" s="221">
        <v>0</v>
      </c>
      <c r="BK146" s="221">
        <v>0</v>
      </c>
      <c r="BL146" s="221">
        <v>0</v>
      </c>
      <c r="BM146" s="221">
        <v>0</v>
      </c>
      <c r="BN146" s="221">
        <v>0</v>
      </c>
      <c r="BO146" s="221">
        <v>0</v>
      </c>
      <c r="BP146" s="221">
        <v>0</v>
      </c>
      <c r="BQ146" s="213" t="s">
        <v>102</v>
      </c>
    </row>
    <row r="147" spans="1:69" x14ac:dyDescent="0.3">
      <c r="A147" s="220">
        <v>46307</v>
      </c>
      <c r="B147" s="221">
        <v>1071.6461960199999</v>
      </c>
      <c r="C147" s="222"/>
      <c r="D147" s="221">
        <v>1071.6461960199999</v>
      </c>
      <c r="E147" s="222">
        <v>1</v>
      </c>
      <c r="F147" s="222">
        <v>1.0047377364076666</v>
      </c>
      <c r="G147" s="222">
        <v>1.0024193020000001</v>
      </c>
      <c r="H147" s="222">
        <v>1.0071685040238574</v>
      </c>
      <c r="I147" s="221">
        <v>7.6821000399999999</v>
      </c>
      <c r="J147" s="221">
        <v>0</v>
      </c>
      <c r="K147" s="221">
        <v>7.6821000399999999</v>
      </c>
      <c r="L147" s="221">
        <v>1079.32829606</v>
      </c>
      <c r="M147" s="223"/>
      <c r="N147" s="221">
        <v>0</v>
      </c>
      <c r="O147" s="221">
        <v>0</v>
      </c>
      <c r="P147" s="221">
        <v>0</v>
      </c>
      <c r="Q147" s="221">
        <v>0</v>
      </c>
      <c r="R147" s="221">
        <v>1079.32829606</v>
      </c>
      <c r="S147" s="222">
        <v>8714</v>
      </c>
      <c r="T147" s="221">
        <v>9405266.7718668394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0"/>
      <c r="AF147" s="220"/>
      <c r="AG147" s="222">
        <v>0</v>
      </c>
      <c r="AH147" s="224">
        <v>0</v>
      </c>
      <c r="AI147" s="224">
        <v>0</v>
      </c>
      <c r="AJ147" s="224">
        <v>9</v>
      </c>
      <c r="AK147" s="224">
        <v>252</v>
      </c>
      <c r="AL147" s="220"/>
      <c r="AM147" s="222"/>
      <c r="AN147" s="220"/>
      <c r="AO147" s="222"/>
      <c r="AP147" s="222">
        <v>0</v>
      </c>
      <c r="AQ147" s="222">
        <v>0</v>
      </c>
      <c r="AR147" s="224">
        <v>0</v>
      </c>
      <c r="AS147" s="224">
        <v>0</v>
      </c>
      <c r="AT147" s="221">
        <v>0</v>
      </c>
      <c r="AU147" s="221">
        <v>0</v>
      </c>
      <c r="AV147" s="221">
        <v>0</v>
      </c>
      <c r="AW147" s="221">
        <v>0</v>
      </c>
      <c r="AX147" s="221">
        <v>0</v>
      </c>
      <c r="AY147" s="221">
        <v>0</v>
      </c>
      <c r="AZ147" s="221">
        <v>0</v>
      </c>
      <c r="BA147" s="221">
        <v>0</v>
      </c>
      <c r="BB147" s="221">
        <v>0</v>
      </c>
      <c r="BC147" s="221">
        <v>0</v>
      </c>
      <c r="BD147" s="221">
        <v>0</v>
      </c>
      <c r="BE147" s="221">
        <v>0</v>
      </c>
      <c r="BF147" s="221">
        <v>0</v>
      </c>
      <c r="BG147" s="221">
        <v>0</v>
      </c>
      <c r="BH147" s="221">
        <v>0</v>
      </c>
      <c r="BI147" s="221">
        <v>0</v>
      </c>
      <c r="BJ147" s="221">
        <v>0</v>
      </c>
      <c r="BK147" s="221">
        <v>0</v>
      </c>
      <c r="BL147" s="221">
        <v>0</v>
      </c>
      <c r="BM147" s="221">
        <v>0</v>
      </c>
      <c r="BN147" s="221">
        <v>0</v>
      </c>
      <c r="BO147" s="221">
        <v>0</v>
      </c>
      <c r="BP147" s="221">
        <v>0</v>
      </c>
      <c r="BQ147" s="213" t="s">
        <v>102</v>
      </c>
    </row>
    <row r="148" spans="1:69" x14ac:dyDescent="0.3">
      <c r="A148" s="220">
        <v>46308</v>
      </c>
      <c r="B148" s="221">
        <v>1071.6461960199999</v>
      </c>
      <c r="C148" s="222"/>
      <c r="D148" s="221">
        <v>1071.6461960199999</v>
      </c>
      <c r="E148" s="222">
        <v>1.00052531</v>
      </c>
      <c r="F148" s="222">
        <v>1.0052655351879789</v>
      </c>
      <c r="G148" s="222">
        <v>1.0026884739999999</v>
      </c>
      <c r="H148" s="222">
        <v>1.0079681702673857</v>
      </c>
      <c r="I148" s="221">
        <v>8.5390590599999996</v>
      </c>
      <c r="J148" s="221">
        <v>0</v>
      </c>
      <c r="K148" s="221">
        <v>8.5390590599999996</v>
      </c>
      <c r="L148" s="221">
        <v>1080.1852550799999</v>
      </c>
      <c r="M148" s="223"/>
      <c r="N148" s="221">
        <v>0</v>
      </c>
      <c r="O148" s="221">
        <v>0</v>
      </c>
      <c r="P148" s="221">
        <v>0</v>
      </c>
      <c r="Q148" s="221">
        <v>0</v>
      </c>
      <c r="R148" s="221">
        <v>1080.1852550799999</v>
      </c>
      <c r="S148" s="222">
        <v>8714</v>
      </c>
      <c r="T148" s="221">
        <v>9412734.3127671201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0</v>
      </c>
      <c r="AA148" s="221">
        <v>0</v>
      </c>
      <c r="AB148" s="221">
        <v>0</v>
      </c>
      <c r="AC148" s="221">
        <v>0</v>
      </c>
      <c r="AD148" s="221">
        <v>0</v>
      </c>
      <c r="AE148" s="220"/>
      <c r="AF148" s="220"/>
      <c r="AG148" s="222">
        <v>0</v>
      </c>
      <c r="AH148" s="224">
        <v>0</v>
      </c>
      <c r="AI148" s="224">
        <v>0</v>
      </c>
      <c r="AJ148" s="224">
        <v>10</v>
      </c>
      <c r="AK148" s="224">
        <v>252</v>
      </c>
      <c r="AL148" s="220"/>
      <c r="AM148" s="222"/>
      <c r="AN148" s="220"/>
      <c r="AO148" s="222"/>
      <c r="AP148" s="222">
        <v>0</v>
      </c>
      <c r="AQ148" s="222">
        <v>0</v>
      </c>
      <c r="AR148" s="224">
        <v>0</v>
      </c>
      <c r="AS148" s="224">
        <v>0</v>
      </c>
      <c r="AT148" s="221">
        <v>0</v>
      </c>
      <c r="AU148" s="221">
        <v>0</v>
      </c>
      <c r="AV148" s="221">
        <v>0</v>
      </c>
      <c r="AW148" s="221">
        <v>0</v>
      </c>
      <c r="AX148" s="221">
        <v>0</v>
      </c>
      <c r="AY148" s="221">
        <v>0</v>
      </c>
      <c r="AZ148" s="221">
        <v>0</v>
      </c>
      <c r="BA148" s="221">
        <v>0</v>
      </c>
      <c r="BB148" s="221">
        <v>0</v>
      </c>
      <c r="BC148" s="221">
        <v>0</v>
      </c>
      <c r="BD148" s="221">
        <v>0</v>
      </c>
      <c r="BE148" s="221">
        <v>0</v>
      </c>
      <c r="BF148" s="221">
        <v>0</v>
      </c>
      <c r="BG148" s="221">
        <v>0</v>
      </c>
      <c r="BH148" s="221">
        <v>0</v>
      </c>
      <c r="BI148" s="221">
        <v>0</v>
      </c>
      <c r="BJ148" s="221">
        <v>0</v>
      </c>
      <c r="BK148" s="221">
        <v>0</v>
      </c>
      <c r="BL148" s="221">
        <v>0</v>
      </c>
      <c r="BM148" s="221">
        <v>0</v>
      </c>
      <c r="BN148" s="221">
        <v>0</v>
      </c>
      <c r="BO148" s="221">
        <v>0</v>
      </c>
      <c r="BP148" s="221">
        <v>0</v>
      </c>
      <c r="BQ148" s="213" t="s">
        <v>102</v>
      </c>
    </row>
    <row r="149" spans="1:69" x14ac:dyDescent="0.3">
      <c r="A149" s="220">
        <v>46309</v>
      </c>
      <c r="B149" s="221">
        <v>1071.6461960199999</v>
      </c>
      <c r="C149" s="222"/>
      <c r="D149" s="221">
        <v>1071.6461960199999</v>
      </c>
      <c r="E149" s="222">
        <v>1.00052531</v>
      </c>
      <c r="F149" s="222">
        <v>1.0057936112262684</v>
      </c>
      <c r="G149" s="222">
        <v>1.0029577190000001</v>
      </c>
      <c r="H149" s="222">
        <v>1.0087684648703756</v>
      </c>
      <c r="I149" s="221">
        <v>9.3966921600000006</v>
      </c>
      <c r="J149" s="221">
        <v>0</v>
      </c>
      <c r="K149" s="221">
        <v>9.3966921600000006</v>
      </c>
      <c r="L149" s="221">
        <v>1081.0428881799999</v>
      </c>
      <c r="M149" s="223"/>
      <c r="N149" s="221">
        <v>0</v>
      </c>
      <c r="O149" s="221">
        <v>0</v>
      </c>
      <c r="P149" s="221">
        <v>0</v>
      </c>
      <c r="Q149" s="221">
        <v>0</v>
      </c>
      <c r="R149" s="221">
        <v>1081.04288817</v>
      </c>
      <c r="S149" s="222">
        <v>8714</v>
      </c>
      <c r="T149" s="221">
        <v>9420207.7275133803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0</v>
      </c>
      <c r="AA149" s="221">
        <v>0</v>
      </c>
      <c r="AB149" s="221">
        <v>0</v>
      </c>
      <c r="AC149" s="221">
        <v>0</v>
      </c>
      <c r="AD149" s="221">
        <v>0</v>
      </c>
      <c r="AE149" s="220"/>
      <c r="AF149" s="220"/>
      <c r="AG149" s="222">
        <v>0</v>
      </c>
      <c r="AH149" s="224">
        <v>0</v>
      </c>
      <c r="AI149" s="224">
        <v>0</v>
      </c>
      <c r="AJ149" s="224">
        <v>11</v>
      </c>
      <c r="AK149" s="224">
        <v>252</v>
      </c>
      <c r="AL149" s="220"/>
      <c r="AM149" s="222"/>
      <c r="AN149" s="220"/>
      <c r="AO149" s="222"/>
      <c r="AP149" s="222">
        <v>0</v>
      </c>
      <c r="AQ149" s="222">
        <v>0</v>
      </c>
      <c r="AR149" s="224">
        <v>0</v>
      </c>
      <c r="AS149" s="224">
        <v>0</v>
      </c>
      <c r="AT149" s="221">
        <v>0</v>
      </c>
      <c r="AU149" s="221">
        <v>0</v>
      </c>
      <c r="AV149" s="221">
        <v>0</v>
      </c>
      <c r="AW149" s="221">
        <v>0</v>
      </c>
      <c r="AX149" s="221">
        <v>0</v>
      </c>
      <c r="AY149" s="221">
        <v>0</v>
      </c>
      <c r="AZ149" s="221">
        <v>0</v>
      </c>
      <c r="BA149" s="221">
        <v>0</v>
      </c>
      <c r="BB149" s="221">
        <v>0</v>
      </c>
      <c r="BC149" s="221">
        <v>0</v>
      </c>
      <c r="BD149" s="221">
        <v>0</v>
      </c>
      <c r="BE149" s="221">
        <v>0</v>
      </c>
      <c r="BF149" s="221">
        <v>0</v>
      </c>
      <c r="BG149" s="221">
        <v>0</v>
      </c>
      <c r="BH149" s="221">
        <v>0</v>
      </c>
      <c r="BI149" s="221">
        <v>0</v>
      </c>
      <c r="BJ149" s="221">
        <v>0</v>
      </c>
      <c r="BK149" s="221">
        <v>0</v>
      </c>
      <c r="BL149" s="221">
        <v>0</v>
      </c>
      <c r="BM149" s="221">
        <v>0</v>
      </c>
      <c r="BN149" s="221">
        <v>0</v>
      </c>
      <c r="BO149" s="221">
        <v>0</v>
      </c>
      <c r="BP149" s="221">
        <v>0</v>
      </c>
      <c r="BQ149" s="213" t="s">
        <v>102</v>
      </c>
    </row>
    <row r="150" spans="1:69" x14ac:dyDescent="0.3">
      <c r="A150" s="220">
        <v>46310</v>
      </c>
      <c r="B150" s="221">
        <v>1071.6461960199999</v>
      </c>
      <c r="C150" s="222"/>
      <c r="D150" s="221">
        <v>1071.6461960199999</v>
      </c>
      <c r="E150" s="222">
        <v>1.00052531</v>
      </c>
      <c r="F150" s="222">
        <v>1.0063219646681818</v>
      </c>
      <c r="G150" s="222">
        <v>1.003227036</v>
      </c>
      <c r="H150" s="222">
        <v>1.0095693971925104</v>
      </c>
      <c r="I150" s="221">
        <v>10.25500789</v>
      </c>
      <c r="J150" s="221">
        <v>0</v>
      </c>
      <c r="K150" s="221">
        <v>10.25500789</v>
      </c>
      <c r="L150" s="221">
        <v>1081.9012039099998</v>
      </c>
      <c r="M150" s="223"/>
      <c r="N150" s="221">
        <v>0</v>
      </c>
      <c r="O150" s="221">
        <v>0</v>
      </c>
      <c r="P150" s="221">
        <v>0</v>
      </c>
      <c r="Q150" s="221">
        <v>0</v>
      </c>
      <c r="R150" s="221">
        <v>1081.9012038999999</v>
      </c>
      <c r="S150" s="222">
        <v>8714</v>
      </c>
      <c r="T150" s="221">
        <v>9427687.0907846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0</v>
      </c>
      <c r="AA150" s="221">
        <v>0</v>
      </c>
      <c r="AB150" s="221">
        <v>0</v>
      </c>
      <c r="AC150" s="221">
        <v>0</v>
      </c>
      <c r="AD150" s="221">
        <v>0</v>
      </c>
      <c r="AE150" s="220"/>
      <c r="AF150" s="220"/>
      <c r="AG150" s="222">
        <v>0</v>
      </c>
      <c r="AH150" s="224">
        <v>0</v>
      </c>
      <c r="AI150" s="224">
        <v>0</v>
      </c>
      <c r="AJ150" s="224">
        <v>12</v>
      </c>
      <c r="AK150" s="224">
        <v>252</v>
      </c>
      <c r="AL150" s="220"/>
      <c r="AM150" s="222"/>
      <c r="AN150" s="220"/>
      <c r="AO150" s="222"/>
      <c r="AP150" s="222">
        <v>0</v>
      </c>
      <c r="AQ150" s="222">
        <v>0</v>
      </c>
      <c r="AR150" s="224">
        <v>0</v>
      </c>
      <c r="AS150" s="224">
        <v>0</v>
      </c>
      <c r="AT150" s="221">
        <v>0</v>
      </c>
      <c r="AU150" s="221">
        <v>0</v>
      </c>
      <c r="AV150" s="221">
        <v>0</v>
      </c>
      <c r="AW150" s="221">
        <v>0</v>
      </c>
      <c r="AX150" s="221">
        <v>0</v>
      </c>
      <c r="AY150" s="221">
        <v>0</v>
      </c>
      <c r="AZ150" s="221">
        <v>0</v>
      </c>
      <c r="BA150" s="221">
        <v>0</v>
      </c>
      <c r="BB150" s="221">
        <v>0</v>
      </c>
      <c r="BC150" s="221">
        <v>0</v>
      </c>
      <c r="BD150" s="221">
        <v>0</v>
      </c>
      <c r="BE150" s="221">
        <v>0</v>
      </c>
      <c r="BF150" s="221">
        <v>0</v>
      </c>
      <c r="BG150" s="221">
        <v>0</v>
      </c>
      <c r="BH150" s="221">
        <v>0</v>
      </c>
      <c r="BI150" s="221">
        <v>0</v>
      </c>
      <c r="BJ150" s="221">
        <v>0</v>
      </c>
      <c r="BK150" s="221">
        <v>0</v>
      </c>
      <c r="BL150" s="221">
        <v>0</v>
      </c>
      <c r="BM150" s="221">
        <v>0</v>
      </c>
      <c r="BN150" s="221">
        <v>0</v>
      </c>
      <c r="BO150" s="221">
        <v>0</v>
      </c>
      <c r="BP150" s="221">
        <v>0</v>
      </c>
      <c r="BQ150" s="213" t="s">
        <v>102</v>
      </c>
    </row>
    <row r="151" spans="1:69" x14ac:dyDescent="0.3">
      <c r="A151" s="220">
        <v>46311</v>
      </c>
      <c r="B151" s="221">
        <v>1071.6461960199999</v>
      </c>
      <c r="C151" s="222"/>
      <c r="D151" s="221">
        <v>1071.6461960199999</v>
      </c>
      <c r="E151" s="222">
        <v>1.00052531</v>
      </c>
      <c r="F151" s="222">
        <v>1.0068505956594416</v>
      </c>
      <c r="G151" s="222">
        <v>1.003496425</v>
      </c>
      <c r="H151" s="222">
        <v>1.010370977609105</v>
      </c>
      <c r="I151" s="221">
        <v>11.11401912</v>
      </c>
      <c r="J151" s="221">
        <v>0</v>
      </c>
      <c r="K151" s="221">
        <v>11.11401912</v>
      </c>
      <c r="L151" s="221">
        <v>1082.7602151399999</v>
      </c>
      <c r="M151" s="223"/>
      <c r="N151" s="221">
        <v>0</v>
      </c>
      <c r="O151" s="221">
        <v>0</v>
      </c>
      <c r="P151" s="221">
        <v>0</v>
      </c>
      <c r="Q151" s="221">
        <v>0</v>
      </c>
      <c r="R151" s="221">
        <v>1082.7602151399999</v>
      </c>
      <c r="S151" s="222">
        <v>8714</v>
      </c>
      <c r="T151" s="221">
        <v>9435172.5147299599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0"/>
      <c r="AF151" s="220"/>
      <c r="AG151" s="222">
        <v>0</v>
      </c>
      <c r="AH151" s="224">
        <v>0</v>
      </c>
      <c r="AI151" s="224">
        <v>0</v>
      </c>
      <c r="AJ151" s="224">
        <v>13</v>
      </c>
      <c r="AK151" s="224">
        <v>252</v>
      </c>
      <c r="AL151" s="220"/>
      <c r="AM151" s="222"/>
      <c r="AN151" s="220"/>
      <c r="AO151" s="222"/>
      <c r="AP151" s="222">
        <v>0</v>
      </c>
      <c r="AQ151" s="222">
        <v>0</v>
      </c>
      <c r="AR151" s="224">
        <v>0</v>
      </c>
      <c r="AS151" s="224">
        <v>0</v>
      </c>
      <c r="AT151" s="221">
        <v>0</v>
      </c>
      <c r="AU151" s="221">
        <v>0</v>
      </c>
      <c r="AV151" s="221">
        <v>0</v>
      </c>
      <c r="AW151" s="221">
        <v>0</v>
      </c>
      <c r="AX151" s="221">
        <v>0</v>
      </c>
      <c r="AY151" s="221">
        <v>0</v>
      </c>
      <c r="AZ151" s="221">
        <v>0</v>
      </c>
      <c r="BA151" s="221">
        <v>0</v>
      </c>
      <c r="BB151" s="221">
        <v>0</v>
      </c>
      <c r="BC151" s="221">
        <v>0</v>
      </c>
      <c r="BD151" s="221">
        <v>0</v>
      </c>
      <c r="BE151" s="221">
        <v>0</v>
      </c>
      <c r="BF151" s="221">
        <v>0</v>
      </c>
      <c r="BG151" s="221">
        <v>0</v>
      </c>
      <c r="BH151" s="221">
        <v>0</v>
      </c>
      <c r="BI151" s="221">
        <v>0</v>
      </c>
      <c r="BJ151" s="221">
        <v>0</v>
      </c>
      <c r="BK151" s="221">
        <v>0</v>
      </c>
      <c r="BL151" s="221">
        <v>0</v>
      </c>
      <c r="BM151" s="221">
        <v>0</v>
      </c>
      <c r="BN151" s="221">
        <v>0</v>
      </c>
      <c r="BO151" s="221">
        <v>0</v>
      </c>
      <c r="BP151" s="221">
        <v>0</v>
      </c>
      <c r="BQ151" s="213" t="s">
        <v>102</v>
      </c>
    </row>
    <row r="152" spans="1:69" x14ac:dyDescent="0.3">
      <c r="A152" s="220">
        <v>46312</v>
      </c>
      <c r="B152" s="221">
        <v>1071.6461960199999</v>
      </c>
      <c r="C152" s="222"/>
      <c r="D152" s="221">
        <v>1071.6461960199999</v>
      </c>
      <c r="E152" s="222">
        <v>1</v>
      </c>
      <c r="F152" s="222">
        <v>1.0068505956594416</v>
      </c>
      <c r="G152" s="222">
        <v>1.003496425</v>
      </c>
      <c r="H152" s="222">
        <v>1.010370977609105</v>
      </c>
      <c r="I152" s="221">
        <v>11.11401912</v>
      </c>
      <c r="J152" s="221">
        <v>0</v>
      </c>
      <c r="K152" s="221">
        <v>11.11401912</v>
      </c>
      <c r="L152" s="221">
        <v>1082.7602151399999</v>
      </c>
      <c r="M152" s="223"/>
      <c r="N152" s="221">
        <v>0</v>
      </c>
      <c r="O152" s="221">
        <v>0</v>
      </c>
      <c r="P152" s="221">
        <v>0</v>
      </c>
      <c r="Q152" s="221">
        <v>0</v>
      </c>
      <c r="R152" s="221">
        <v>1082.7602151399999</v>
      </c>
      <c r="S152" s="222">
        <v>8714</v>
      </c>
      <c r="T152" s="221">
        <v>9435172.5147299599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0</v>
      </c>
      <c r="AA152" s="221">
        <v>0</v>
      </c>
      <c r="AB152" s="221">
        <v>0</v>
      </c>
      <c r="AC152" s="221">
        <v>0</v>
      </c>
      <c r="AD152" s="221">
        <v>0</v>
      </c>
      <c r="AE152" s="220"/>
      <c r="AF152" s="220"/>
      <c r="AG152" s="222">
        <v>0</v>
      </c>
      <c r="AH152" s="224">
        <v>0</v>
      </c>
      <c r="AI152" s="224">
        <v>0</v>
      </c>
      <c r="AJ152" s="224">
        <v>13</v>
      </c>
      <c r="AK152" s="224">
        <v>252</v>
      </c>
      <c r="AL152" s="220"/>
      <c r="AM152" s="222"/>
      <c r="AN152" s="220"/>
      <c r="AO152" s="222"/>
      <c r="AP152" s="222">
        <v>0</v>
      </c>
      <c r="AQ152" s="222">
        <v>0</v>
      </c>
      <c r="AR152" s="224">
        <v>0</v>
      </c>
      <c r="AS152" s="224">
        <v>0</v>
      </c>
      <c r="AT152" s="221">
        <v>0</v>
      </c>
      <c r="AU152" s="221">
        <v>0</v>
      </c>
      <c r="AV152" s="221">
        <v>0</v>
      </c>
      <c r="AW152" s="221">
        <v>0</v>
      </c>
      <c r="AX152" s="221">
        <v>0</v>
      </c>
      <c r="AY152" s="221">
        <v>0</v>
      </c>
      <c r="AZ152" s="221">
        <v>0</v>
      </c>
      <c r="BA152" s="221">
        <v>0</v>
      </c>
      <c r="BB152" s="221">
        <v>0</v>
      </c>
      <c r="BC152" s="221">
        <v>0</v>
      </c>
      <c r="BD152" s="221">
        <v>0</v>
      </c>
      <c r="BE152" s="221">
        <v>0</v>
      </c>
      <c r="BF152" s="221">
        <v>0</v>
      </c>
      <c r="BG152" s="221">
        <v>0</v>
      </c>
      <c r="BH152" s="221">
        <v>0</v>
      </c>
      <c r="BI152" s="221">
        <v>0</v>
      </c>
      <c r="BJ152" s="221">
        <v>0</v>
      </c>
      <c r="BK152" s="221">
        <v>0</v>
      </c>
      <c r="BL152" s="221">
        <v>0</v>
      </c>
      <c r="BM152" s="221">
        <v>0</v>
      </c>
      <c r="BN152" s="221">
        <v>0</v>
      </c>
      <c r="BO152" s="221">
        <v>0</v>
      </c>
      <c r="BP152" s="221">
        <v>0</v>
      </c>
      <c r="BQ152" s="213" t="s">
        <v>102</v>
      </c>
    </row>
    <row r="153" spans="1:69" x14ac:dyDescent="0.3">
      <c r="A153" s="220">
        <v>46313</v>
      </c>
      <c r="B153" s="221">
        <v>1071.6461960199999</v>
      </c>
      <c r="C153" s="222"/>
      <c r="D153" s="221">
        <v>1071.6461960199999</v>
      </c>
      <c r="E153" s="222">
        <v>1</v>
      </c>
      <c r="F153" s="222">
        <v>1.0068505956594416</v>
      </c>
      <c r="G153" s="222">
        <v>1.003496425</v>
      </c>
      <c r="H153" s="222">
        <v>1.010370977609105</v>
      </c>
      <c r="I153" s="221">
        <v>11.11401912</v>
      </c>
      <c r="J153" s="221">
        <v>0</v>
      </c>
      <c r="K153" s="221">
        <v>11.11401912</v>
      </c>
      <c r="L153" s="221">
        <v>1082.7602151399999</v>
      </c>
      <c r="M153" s="223"/>
      <c r="N153" s="221">
        <v>0</v>
      </c>
      <c r="O153" s="221">
        <v>0</v>
      </c>
      <c r="P153" s="221">
        <v>0</v>
      </c>
      <c r="Q153" s="221">
        <v>0</v>
      </c>
      <c r="R153" s="221">
        <v>1082.7602151399999</v>
      </c>
      <c r="S153" s="222">
        <v>8714</v>
      </c>
      <c r="T153" s="221">
        <v>9435172.5147299599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0</v>
      </c>
      <c r="AA153" s="221">
        <v>0</v>
      </c>
      <c r="AB153" s="221">
        <v>0</v>
      </c>
      <c r="AC153" s="221">
        <v>0</v>
      </c>
      <c r="AD153" s="221">
        <v>0</v>
      </c>
      <c r="AE153" s="220"/>
      <c r="AF153" s="220"/>
      <c r="AG153" s="222">
        <v>0</v>
      </c>
      <c r="AH153" s="224">
        <v>0</v>
      </c>
      <c r="AI153" s="224">
        <v>0</v>
      </c>
      <c r="AJ153" s="224">
        <v>13</v>
      </c>
      <c r="AK153" s="224">
        <v>252</v>
      </c>
      <c r="AL153" s="220"/>
      <c r="AM153" s="222"/>
      <c r="AN153" s="220"/>
      <c r="AO153" s="222"/>
      <c r="AP153" s="222">
        <v>0</v>
      </c>
      <c r="AQ153" s="222">
        <v>0</v>
      </c>
      <c r="AR153" s="224">
        <v>0</v>
      </c>
      <c r="AS153" s="224">
        <v>0</v>
      </c>
      <c r="AT153" s="221">
        <v>0</v>
      </c>
      <c r="AU153" s="221">
        <v>0</v>
      </c>
      <c r="AV153" s="221">
        <v>0</v>
      </c>
      <c r="AW153" s="221">
        <v>0</v>
      </c>
      <c r="AX153" s="221">
        <v>0</v>
      </c>
      <c r="AY153" s="221">
        <v>0</v>
      </c>
      <c r="AZ153" s="221">
        <v>0</v>
      </c>
      <c r="BA153" s="221">
        <v>0</v>
      </c>
      <c r="BB153" s="221">
        <v>0</v>
      </c>
      <c r="BC153" s="221">
        <v>0</v>
      </c>
      <c r="BD153" s="221">
        <v>0</v>
      </c>
      <c r="BE153" s="221">
        <v>0</v>
      </c>
      <c r="BF153" s="221">
        <v>0</v>
      </c>
      <c r="BG153" s="221">
        <v>0</v>
      </c>
      <c r="BH153" s="221">
        <v>0</v>
      </c>
      <c r="BI153" s="221">
        <v>0</v>
      </c>
      <c r="BJ153" s="221">
        <v>0</v>
      </c>
      <c r="BK153" s="221">
        <v>0</v>
      </c>
      <c r="BL153" s="221">
        <v>0</v>
      </c>
      <c r="BM153" s="221">
        <v>0</v>
      </c>
      <c r="BN153" s="221">
        <v>0</v>
      </c>
      <c r="BO153" s="221">
        <v>0</v>
      </c>
      <c r="BP153" s="221">
        <v>0</v>
      </c>
      <c r="BQ153" s="213" t="s">
        <v>102</v>
      </c>
    </row>
    <row r="154" spans="1:69" x14ac:dyDescent="0.3">
      <c r="A154" s="220">
        <v>46314</v>
      </c>
      <c r="B154" s="221">
        <v>1071.6461960199999</v>
      </c>
      <c r="C154" s="222"/>
      <c r="D154" s="221">
        <v>1071.6461960199999</v>
      </c>
      <c r="E154" s="222">
        <v>1.00052531</v>
      </c>
      <c r="F154" s="222">
        <v>1.0073795043458473</v>
      </c>
      <c r="G154" s="222">
        <v>1.0037658869999999</v>
      </c>
      <c r="H154" s="222">
        <v>1.0111731773631165</v>
      </c>
      <c r="I154" s="221">
        <v>11.97369262</v>
      </c>
      <c r="J154" s="221">
        <v>0</v>
      </c>
      <c r="K154" s="221">
        <v>11.97369262</v>
      </c>
      <c r="L154" s="221">
        <v>1083.61988864</v>
      </c>
      <c r="M154" s="223"/>
      <c r="N154" s="221">
        <v>0</v>
      </c>
      <c r="O154" s="221">
        <v>0</v>
      </c>
      <c r="P154" s="221">
        <v>0</v>
      </c>
      <c r="Q154" s="221">
        <v>0</v>
      </c>
      <c r="R154" s="221">
        <v>1083.61988864</v>
      </c>
      <c r="S154" s="222">
        <v>8714</v>
      </c>
      <c r="T154" s="221">
        <v>9442663.7096089609</v>
      </c>
      <c r="U154" s="221">
        <v>0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0"/>
      <c r="AF154" s="220"/>
      <c r="AG154" s="222">
        <v>0</v>
      </c>
      <c r="AH154" s="224">
        <v>0</v>
      </c>
      <c r="AI154" s="224">
        <v>0</v>
      </c>
      <c r="AJ154" s="224">
        <v>14</v>
      </c>
      <c r="AK154" s="224">
        <v>252</v>
      </c>
      <c r="AL154" s="220"/>
      <c r="AM154" s="222"/>
      <c r="AN154" s="220"/>
      <c r="AO154" s="222"/>
      <c r="AP154" s="222">
        <v>0</v>
      </c>
      <c r="AQ154" s="222">
        <v>0</v>
      </c>
      <c r="AR154" s="224">
        <v>0</v>
      </c>
      <c r="AS154" s="224">
        <v>0</v>
      </c>
      <c r="AT154" s="221">
        <v>0</v>
      </c>
      <c r="AU154" s="221">
        <v>0</v>
      </c>
      <c r="AV154" s="221">
        <v>0</v>
      </c>
      <c r="AW154" s="221">
        <v>0</v>
      </c>
      <c r="AX154" s="221">
        <v>0</v>
      </c>
      <c r="AY154" s="221">
        <v>0</v>
      </c>
      <c r="AZ154" s="221">
        <v>0</v>
      </c>
      <c r="BA154" s="221">
        <v>0</v>
      </c>
      <c r="BB154" s="221">
        <v>0</v>
      </c>
      <c r="BC154" s="221">
        <v>0</v>
      </c>
      <c r="BD154" s="221">
        <v>0</v>
      </c>
      <c r="BE154" s="221">
        <v>0</v>
      </c>
      <c r="BF154" s="221">
        <v>0</v>
      </c>
      <c r="BG154" s="221">
        <v>0</v>
      </c>
      <c r="BH154" s="221">
        <v>0</v>
      </c>
      <c r="BI154" s="221">
        <v>0</v>
      </c>
      <c r="BJ154" s="221">
        <v>0</v>
      </c>
      <c r="BK154" s="221">
        <v>0</v>
      </c>
      <c r="BL154" s="221">
        <v>0</v>
      </c>
      <c r="BM154" s="221">
        <v>0</v>
      </c>
      <c r="BN154" s="221">
        <v>0</v>
      </c>
      <c r="BO154" s="221">
        <v>0</v>
      </c>
      <c r="BP154" s="221">
        <v>0</v>
      </c>
      <c r="BQ154" s="213" t="s">
        <v>102</v>
      </c>
    </row>
    <row r="155" spans="1:69" x14ac:dyDescent="0.3">
      <c r="A155" s="220">
        <v>46315</v>
      </c>
      <c r="B155" s="221">
        <v>1071.6461960199999</v>
      </c>
      <c r="C155" s="222"/>
      <c r="D155" s="221">
        <v>1071.6461960199999</v>
      </c>
      <c r="E155" s="222">
        <v>1.00052531</v>
      </c>
      <c r="F155" s="222">
        <v>1.0079086908732753</v>
      </c>
      <c r="G155" s="222">
        <v>1.004035421</v>
      </c>
      <c r="H155" s="222">
        <v>1.0119760258937085</v>
      </c>
      <c r="I155" s="221">
        <v>12.8340627</v>
      </c>
      <c r="J155" s="221">
        <v>0</v>
      </c>
      <c r="K155" s="221">
        <v>12.8340627</v>
      </c>
      <c r="L155" s="221">
        <v>1084.4802587199999</v>
      </c>
      <c r="M155" s="223"/>
      <c r="N155" s="221">
        <v>0</v>
      </c>
      <c r="O155" s="221">
        <v>0</v>
      </c>
      <c r="P155" s="221">
        <v>0</v>
      </c>
      <c r="Q155" s="221">
        <v>0</v>
      </c>
      <c r="R155" s="221">
        <v>1084.4802587199999</v>
      </c>
      <c r="S155" s="222">
        <v>8714</v>
      </c>
      <c r="T155" s="221">
        <v>9450160.9744860791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0</v>
      </c>
      <c r="AB155" s="221">
        <v>0</v>
      </c>
      <c r="AC155" s="221">
        <v>0</v>
      </c>
      <c r="AD155" s="221">
        <v>0</v>
      </c>
      <c r="AE155" s="220"/>
      <c r="AF155" s="220"/>
      <c r="AG155" s="222">
        <v>0</v>
      </c>
      <c r="AH155" s="224">
        <v>0</v>
      </c>
      <c r="AI155" s="224">
        <v>0</v>
      </c>
      <c r="AJ155" s="224">
        <v>15</v>
      </c>
      <c r="AK155" s="224">
        <v>252</v>
      </c>
      <c r="AL155" s="220"/>
      <c r="AM155" s="222"/>
      <c r="AN155" s="220"/>
      <c r="AO155" s="222"/>
      <c r="AP155" s="222">
        <v>0</v>
      </c>
      <c r="AQ155" s="222">
        <v>0</v>
      </c>
      <c r="AR155" s="224">
        <v>0</v>
      </c>
      <c r="AS155" s="224">
        <v>0</v>
      </c>
      <c r="AT155" s="221">
        <v>0</v>
      </c>
      <c r="AU155" s="221">
        <v>0</v>
      </c>
      <c r="AV155" s="221">
        <v>0</v>
      </c>
      <c r="AW155" s="221">
        <v>0</v>
      </c>
      <c r="AX155" s="221">
        <v>0</v>
      </c>
      <c r="AY155" s="221">
        <v>0</v>
      </c>
      <c r="AZ155" s="221">
        <v>0</v>
      </c>
      <c r="BA155" s="221">
        <v>0</v>
      </c>
      <c r="BB155" s="221">
        <v>0</v>
      </c>
      <c r="BC155" s="221">
        <v>0</v>
      </c>
      <c r="BD155" s="221">
        <v>0</v>
      </c>
      <c r="BE155" s="221">
        <v>0</v>
      </c>
      <c r="BF155" s="221">
        <v>0</v>
      </c>
      <c r="BG155" s="221">
        <v>0</v>
      </c>
      <c r="BH155" s="221">
        <v>0</v>
      </c>
      <c r="BI155" s="221">
        <v>0</v>
      </c>
      <c r="BJ155" s="221">
        <v>0</v>
      </c>
      <c r="BK155" s="221">
        <v>0</v>
      </c>
      <c r="BL155" s="221">
        <v>0</v>
      </c>
      <c r="BM155" s="221">
        <v>0</v>
      </c>
      <c r="BN155" s="221">
        <v>0</v>
      </c>
      <c r="BO155" s="221">
        <v>0</v>
      </c>
      <c r="BP155" s="221">
        <v>0</v>
      </c>
      <c r="BQ155" s="213" t="s">
        <v>102</v>
      </c>
    </row>
    <row r="156" spans="1:69" x14ac:dyDescent="0.3">
      <c r="A156" s="220">
        <v>46316</v>
      </c>
      <c r="B156" s="221">
        <v>1071.6461960199999</v>
      </c>
      <c r="C156" s="222"/>
      <c r="D156" s="221">
        <v>1071.6461960199999</v>
      </c>
      <c r="E156" s="222">
        <v>1.00052531</v>
      </c>
      <c r="F156" s="222">
        <v>1.008438155387678</v>
      </c>
      <c r="G156" s="222">
        <v>1.004305027</v>
      </c>
      <c r="H156" s="222">
        <v>1.0127795135066304</v>
      </c>
      <c r="I156" s="221">
        <v>13.69511756</v>
      </c>
      <c r="J156" s="221">
        <v>0</v>
      </c>
      <c r="K156" s="221">
        <v>13.69511756</v>
      </c>
      <c r="L156" s="221">
        <v>1085.3413135799999</v>
      </c>
      <c r="M156" s="223"/>
      <c r="N156" s="221">
        <v>0</v>
      </c>
      <c r="O156" s="221">
        <v>0</v>
      </c>
      <c r="P156" s="221">
        <v>0</v>
      </c>
      <c r="Q156" s="221">
        <v>0</v>
      </c>
      <c r="R156" s="221">
        <v>1085.3413135799999</v>
      </c>
      <c r="S156" s="222">
        <v>8714</v>
      </c>
      <c r="T156" s="221">
        <v>9457664.2065361198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0"/>
      <c r="AF156" s="220"/>
      <c r="AG156" s="222">
        <v>0</v>
      </c>
      <c r="AH156" s="224">
        <v>0</v>
      </c>
      <c r="AI156" s="224">
        <v>0</v>
      </c>
      <c r="AJ156" s="224">
        <v>16</v>
      </c>
      <c r="AK156" s="224">
        <v>252</v>
      </c>
      <c r="AL156" s="220"/>
      <c r="AM156" s="222"/>
      <c r="AN156" s="220"/>
      <c r="AO156" s="222"/>
      <c r="AP156" s="222">
        <v>0</v>
      </c>
      <c r="AQ156" s="222">
        <v>0</v>
      </c>
      <c r="AR156" s="224">
        <v>0</v>
      </c>
      <c r="AS156" s="224">
        <v>0</v>
      </c>
      <c r="AT156" s="221">
        <v>0</v>
      </c>
      <c r="AU156" s="221">
        <v>0</v>
      </c>
      <c r="AV156" s="221">
        <v>0</v>
      </c>
      <c r="AW156" s="221">
        <v>0</v>
      </c>
      <c r="AX156" s="221">
        <v>0</v>
      </c>
      <c r="AY156" s="221">
        <v>0</v>
      </c>
      <c r="AZ156" s="221">
        <v>0</v>
      </c>
      <c r="BA156" s="221">
        <v>0</v>
      </c>
      <c r="BB156" s="221">
        <v>0</v>
      </c>
      <c r="BC156" s="221">
        <v>0</v>
      </c>
      <c r="BD156" s="221">
        <v>0</v>
      </c>
      <c r="BE156" s="221">
        <v>0</v>
      </c>
      <c r="BF156" s="221">
        <v>0</v>
      </c>
      <c r="BG156" s="221">
        <v>0</v>
      </c>
      <c r="BH156" s="221">
        <v>0</v>
      </c>
      <c r="BI156" s="221">
        <v>0</v>
      </c>
      <c r="BJ156" s="221">
        <v>0</v>
      </c>
      <c r="BK156" s="221">
        <v>0</v>
      </c>
      <c r="BL156" s="221">
        <v>0</v>
      </c>
      <c r="BM156" s="221">
        <v>0</v>
      </c>
      <c r="BN156" s="221">
        <v>0</v>
      </c>
      <c r="BO156" s="221">
        <v>0</v>
      </c>
      <c r="BP156" s="221">
        <v>0</v>
      </c>
      <c r="BQ156" s="213" t="s">
        <v>102</v>
      </c>
    </row>
    <row r="157" spans="1:69" x14ac:dyDescent="0.3">
      <c r="A157" s="220">
        <v>46317</v>
      </c>
      <c r="B157" s="221">
        <v>1071.6461960199999</v>
      </c>
      <c r="C157" s="222"/>
      <c r="D157" s="221">
        <v>1071.6461960199999</v>
      </c>
      <c r="E157" s="222">
        <v>1.00052531</v>
      </c>
      <c r="F157" s="222">
        <v>1.0089678980350847</v>
      </c>
      <c r="G157" s="222">
        <v>1.0045747060000001</v>
      </c>
      <c r="H157" s="222">
        <v>1.0135836315059374</v>
      </c>
      <c r="I157" s="221">
        <v>14.55684756</v>
      </c>
      <c r="J157" s="221">
        <v>0</v>
      </c>
      <c r="K157" s="221">
        <v>14.55684756</v>
      </c>
      <c r="L157" s="221">
        <v>1086.20304358</v>
      </c>
      <c r="M157" s="223"/>
      <c r="N157" s="221">
        <v>0</v>
      </c>
      <c r="O157" s="221">
        <v>0</v>
      </c>
      <c r="P157" s="221">
        <v>0</v>
      </c>
      <c r="Q157" s="221">
        <v>0</v>
      </c>
      <c r="R157" s="221">
        <v>1086.20304358</v>
      </c>
      <c r="S157" s="222">
        <v>8714</v>
      </c>
      <c r="T157" s="221">
        <v>9465173.3217561208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0</v>
      </c>
      <c r="AB157" s="221">
        <v>0</v>
      </c>
      <c r="AC157" s="221">
        <v>0</v>
      </c>
      <c r="AD157" s="221">
        <v>0</v>
      </c>
      <c r="AE157" s="220"/>
      <c r="AF157" s="220"/>
      <c r="AG157" s="222">
        <v>0</v>
      </c>
      <c r="AH157" s="224">
        <v>0</v>
      </c>
      <c r="AI157" s="224">
        <v>0</v>
      </c>
      <c r="AJ157" s="224">
        <v>17</v>
      </c>
      <c r="AK157" s="224">
        <v>252</v>
      </c>
      <c r="AL157" s="220"/>
      <c r="AM157" s="222"/>
      <c r="AN157" s="220"/>
      <c r="AO157" s="222"/>
      <c r="AP157" s="222">
        <v>0</v>
      </c>
      <c r="AQ157" s="222">
        <v>0</v>
      </c>
      <c r="AR157" s="224">
        <v>0</v>
      </c>
      <c r="AS157" s="224">
        <v>0</v>
      </c>
      <c r="AT157" s="221">
        <v>0</v>
      </c>
      <c r="AU157" s="221">
        <v>0</v>
      </c>
      <c r="AV157" s="221">
        <v>0</v>
      </c>
      <c r="AW157" s="221">
        <v>0</v>
      </c>
      <c r="AX157" s="221">
        <v>0</v>
      </c>
      <c r="AY157" s="221">
        <v>0</v>
      </c>
      <c r="AZ157" s="221">
        <v>0</v>
      </c>
      <c r="BA157" s="221">
        <v>0</v>
      </c>
      <c r="BB157" s="221">
        <v>0</v>
      </c>
      <c r="BC157" s="221">
        <v>0</v>
      </c>
      <c r="BD157" s="221">
        <v>0</v>
      </c>
      <c r="BE157" s="221">
        <v>0</v>
      </c>
      <c r="BF157" s="221">
        <v>0</v>
      </c>
      <c r="BG157" s="221">
        <v>0</v>
      </c>
      <c r="BH157" s="221">
        <v>0</v>
      </c>
      <c r="BI157" s="221">
        <v>0</v>
      </c>
      <c r="BJ157" s="221">
        <v>0</v>
      </c>
      <c r="BK157" s="221">
        <v>0</v>
      </c>
      <c r="BL157" s="221">
        <v>0</v>
      </c>
      <c r="BM157" s="221">
        <v>0</v>
      </c>
      <c r="BN157" s="221">
        <v>0</v>
      </c>
      <c r="BO157" s="221">
        <v>0</v>
      </c>
      <c r="BP157" s="221">
        <v>0</v>
      </c>
      <c r="BQ157" s="213" t="s">
        <v>102</v>
      </c>
    </row>
    <row r="158" spans="1:69" x14ac:dyDescent="0.3">
      <c r="A158" s="220">
        <v>46318</v>
      </c>
      <c r="B158" s="221">
        <v>1071.6461960199999</v>
      </c>
      <c r="C158" s="222"/>
      <c r="D158" s="221">
        <v>1071.6461960199999</v>
      </c>
      <c r="E158" s="222">
        <v>1.00052531</v>
      </c>
      <c r="F158" s="222">
        <v>1.0094979189616016</v>
      </c>
      <c r="G158" s="222">
        <v>1.0048444569999999</v>
      </c>
      <c r="H158" s="222">
        <v>1.0143883892650294</v>
      </c>
      <c r="I158" s="221">
        <v>15.41926233</v>
      </c>
      <c r="J158" s="221">
        <v>0</v>
      </c>
      <c r="K158" s="221">
        <v>15.41926233</v>
      </c>
      <c r="L158" s="221">
        <v>1087.06545835</v>
      </c>
      <c r="M158" s="223"/>
      <c r="N158" s="221">
        <v>0</v>
      </c>
      <c r="O158" s="221">
        <v>0</v>
      </c>
      <c r="P158" s="221">
        <v>0</v>
      </c>
      <c r="Q158" s="221">
        <v>0</v>
      </c>
      <c r="R158" s="221">
        <v>1087.06545835</v>
      </c>
      <c r="S158" s="222">
        <v>8714</v>
      </c>
      <c r="T158" s="221">
        <v>9472688.4040619005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0</v>
      </c>
      <c r="AA158" s="221">
        <v>0</v>
      </c>
      <c r="AB158" s="221">
        <v>0</v>
      </c>
      <c r="AC158" s="221">
        <v>0</v>
      </c>
      <c r="AD158" s="221">
        <v>0</v>
      </c>
      <c r="AE158" s="220"/>
      <c r="AF158" s="220"/>
      <c r="AG158" s="222">
        <v>0</v>
      </c>
      <c r="AH158" s="224">
        <v>0</v>
      </c>
      <c r="AI158" s="224">
        <v>0</v>
      </c>
      <c r="AJ158" s="224">
        <v>18</v>
      </c>
      <c r="AK158" s="224">
        <v>252</v>
      </c>
      <c r="AL158" s="220"/>
      <c r="AM158" s="222"/>
      <c r="AN158" s="220"/>
      <c r="AO158" s="222"/>
      <c r="AP158" s="222">
        <v>0</v>
      </c>
      <c r="AQ158" s="222">
        <v>0</v>
      </c>
      <c r="AR158" s="224">
        <v>0</v>
      </c>
      <c r="AS158" s="224">
        <v>0</v>
      </c>
      <c r="AT158" s="221">
        <v>0</v>
      </c>
      <c r="AU158" s="221">
        <v>0</v>
      </c>
      <c r="AV158" s="221">
        <v>0</v>
      </c>
      <c r="AW158" s="221">
        <v>0</v>
      </c>
      <c r="AX158" s="221">
        <v>0</v>
      </c>
      <c r="AY158" s="221">
        <v>0</v>
      </c>
      <c r="AZ158" s="221">
        <v>0</v>
      </c>
      <c r="BA158" s="221">
        <v>0</v>
      </c>
      <c r="BB158" s="221">
        <v>0</v>
      </c>
      <c r="BC158" s="221">
        <v>0</v>
      </c>
      <c r="BD158" s="221">
        <v>0</v>
      </c>
      <c r="BE158" s="221">
        <v>0</v>
      </c>
      <c r="BF158" s="221">
        <v>0</v>
      </c>
      <c r="BG158" s="221">
        <v>0</v>
      </c>
      <c r="BH158" s="221">
        <v>0</v>
      </c>
      <c r="BI158" s="221">
        <v>0</v>
      </c>
      <c r="BJ158" s="221">
        <v>0</v>
      </c>
      <c r="BK158" s="221">
        <v>0</v>
      </c>
      <c r="BL158" s="221">
        <v>0</v>
      </c>
      <c r="BM158" s="221">
        <v>0</v>
      </c>
      <c r="BN158" s="221">
        <v>0</v>
      </c>
      <c r="BO158" s="221">
        <v>0</v>
      </c>
      <c r="BP158" s="221">
        <v>0</v>
      </c>
      <c r="BQ158" s="213" t="s">
        <v>102</v>
      </c>
    </row>
    <row r="159" spans="1:69" x14ac:dyDescent="0.3">
      <c r="A159" s="220">
        <v>46319</v>
      </c>
      <c r="B159" s="221">
        <v>1071.6461960199999</v>
      </c>
      <c r="C159" s="222"/>
      <c r="D159" s="221">
        <v>1071.6461960199999</v>
      </c>
      <c r="E159" s="222">
        <v>1</v>
      </c>
      <c r="F159" s="222">
        <v>1.0094979189616016</v>
      </c>
      <c r="G159" s="222">
        <v>1.0048444569999999</v>
      </c>
      <c r="H159" s="222">
        <v>1.0143883892650294</v>
      </c>
      <c r="I159" s="221">
        <v>15.41926233</v>
      </c>
      <c r="J159" s="221">
        <v>0</v>
      </c>
      <c r="K159" s="221">
        <v>15.41926233</v>
      </c>
      <c r="L159" s="221">
        <v>1087.06545835</v>
      </c>
      <c r="M159" s="223"/>
      <c r="N159" s="221">
        <v>0</v>
      </c>
      <c r="O159" s="221">
        <v>0</v>
      </c>
      <c r="P159" s="221">
        <v>0</v>
      </c>
      <c r="Q159" s="221">
        <v>0</v>
      </c>
      <c r="R159" s="221">
        <v>1087.06545835</v>
      </c>
      <c r="S159" s="222">
        <v>8714</v>
      </c>
      <c r="T159" s="221">
        <v>9472688.4040619005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0</v>
      </c>
      <c r="AB159" s="221">
        <v>0</v>
      </c>
      <c r="AC159" s="221">
        <v>0</v>
      </c>
      <c r="AD159" s="221">
        <v>0</v>
      </c>
      <c r="AE159" s="220"/>
      <c r="AF159" s="220"/>
      <c r="AG159" s="222">
        <v>0</v>
      </c>
      <c r="AH159" s="224">
        <v>0</v>
      </c>
      <c r="AI159" s="224">
        <v>0</v>
      </c>
      <c r="AJ159" s="224">
        <v>18</v>
      </c>
      <c r="AK159" s="224">
        <v>252</v>
      </c>
      <c r="AL159" s="220"/>
      <c r="AM159" s="222"/>
      <c r="AN159" s="220"/>
      <c r="AO159" s="222"/>
      <c r="AP159" s="222">
        <v>0</v>
      </c>
      <c r="AQ159" s="222">
        <v>0</v>
      </c>
      <c r="AR159" s="224">
        <v>0</v>
      </c>
      <c r="AS159" s="224">
        <v>0</v>
      </c>
      <c r="AT159" s="221">
        <v>0</v>
      </c>
      <c r="AU159" s="221">
        <v>0</v>
      </c>
      <c r="AV159" s="221">
        <v>0</v>
      </c>
      <c r="AW159" s="221">
        <v>0</v>
      </c>
      <c r="AX159" s="221">
        <v>0</v>
      </c>
      <c r="AY159" s="221">
        <v>0</v>
      </c>
      <c r="AZ159" s="221">
        <v>0</v>
      </c>
      <c r="BA159" s="221">
        <v>0</v>
      </c>
      <c r="BB159" s="221">
        <v>0</v>
      </c>
      <c r="BC159" s="221">
        <v>0</v>
      </c>
      <c r="BD159" s="221">
        <v>0</v>
      </c>
      <c r="BE159" s="221">
        <v>0</v>
      </c>
      <c r="BF159" s="221">
        <v>0</v>
      </c>
      <c r="BG159" s="221">
        <v>0</v>
      </c>
      <c r="BH159" s="221">
        <v>0</v>
      </c>
      <c r="BI159" s="221">
        <v>0</v>
      </c>
      <c r="BJ159" s="221">
        <v>0</v>
      </c>
      <c r="BK159" s="221">
        <v>0</v>
      </c>
      <c r="BL159" s="221">
        <v>0</v>
      </c>
      <c r="BM159" s="221">
        <v>0</v>
      </c>
      <c r="BN159" s="221">
        <v>0</v>
      </c>
      <c r="BO159" s="221">
        <v>0</v>
      </c>
      <c r="BP159" s="221">
        <v>0</v>
      </c>
      <c r="BQ159" s="213" t="s">
        <v>102</v>
      </c>
    </row>
    <row r="160" spans="1:69" x14ac:dyDescent="0.3">
      <c r="A160" s="220">
        <v>46320</v>
      </c>
      <c r="B160" s="221">
        <v>1071.6461960199999</v>
      </c>
      <c r="C160" s="222"/>
      <c r="D160" s="221">
        <v>1071.6461960199999</v>
      </c>
      <c r="E160" s="222">
        <v>1</v>
      </c>
      <c r="F160" s="222">
        <v>1.0094979189616016</v>
      </c>
      <c r="G160" s="222">
        <v>1.0048444569999999</v>
      </c>
      <c r="H160" s="222">
        <v>1.0143883892650294</v>
      </c>
      <c r="I160" s="221">
        <v>15.41926233</v>
      </c>
      <c r="J160" s="221">
        <v>0</v>
      </c>
      <c r="K160" s="221">
        <v>15.41926233</v>
      </c>
      <c r="L160" s="221">
        <v>1087.06545835</v>
      </c>
      <c r="M160" s="223"/>
      <c r="N160" s="221">
        <v>0</v>
      </c>
      <c r="O160" s="221">
        <v>0</v>
      </c>
      <c r="P160" s="221">
        <v>0</v>
      </c>
      <c r="Q160" s="221">
        <v>0</v>
      </c>
      <c r="R160" s="221">
        <v>1087.06545835</v>
      </c>
      <c r="S160" s="222">
        <v>8714</v>
      </c>
      <c r="T160" s="221">
        <v>9472688.4040619005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0</v>
      </c>
      <c r="AA160" s="221">
        <v>0</v>
      </c>
      <c r="AB160" s="221">
        <v>0</v>
      </c>
      <c r="AC160" s="221">
        <v>0</v>
      </c>
      <c r="AD160" s="221">
        <v>0</v>
      </c>
      <c r="AE160" s="220"/>
      <c r="AF160" s="220"/>
      <c r="AG160" s="222">
        <v>0</v>
      </c>
      <c r="AH160" s="224">
        <v>0</v>
      </c>
      <c r="AI160" s="224">
        <v>0</v>
      </c>
      <c r="AJ160" s="224">
        <v>18</v>
      </c>
      <c r="AK160" s="224">
        <v>252</v>
      </c>
      <c r="AL160" s="220"/>
      <c r="AM160" s="222"/>
      <c r="AN160" s="220"/>
      <c r="AO160" s="222"/>
      <c r="AP160" s="222">
        <v>0</v>
      </c>
      <c r="AQ160" s="222">
        <v>0</v>
      </c>
      <c r="AR160" s="224">
        <v>0</v>
      </c>
      <c r="AS160" s="224">
        <v>0</v>
      </c>
      <c r="AT160" s="221">
        <v>0</v>
      </c>
      <c r="AU160" s="221">
        <v>0</v>
      </c>
      <c r="AV160" s="221">
        <v>0</v>
      </c>
      <c r="AW160" s="221">
        <v>0</v>
      </c>
      <c r="AX160" s="221">
        <v>0</v>
      </c>
      <c r="AY160" s="221">
        <v>0</v>
      </c>
      <c r="AZ160" s="221">
        <v>0</v>
      </c>
      <c r="BA160" s="221">
        <v>0</v>
      </c>
      <c r="BB160" s="221">
        <v>0</v>
      </c>
      <c r="BC160" s="221">
        <v>0</v>
      </c>
      <c r="BD160" s="221">
        <v>0</v>
      </c>
      <c r="BE160" s="221">
        <v>0</v>
      </c>
      <c r="BF160" s="221">
        <v>0</v>
      </c>
      <c r="BG160" s="221">
        <v>0</v>
      </c>
      <c r="BH160" s="221">
        <v>0</v>
      </c>
      <c r="BI160" s="221">
        <v>0</v>
      </c>
      <c r="BJ160" s="221">
        <v>0</v>
      </c>
      <c r="BK160" s="221">
        <v>0</v>
      </c>
      <c r="BL160" s="221">
        <v>0</v>
      </c>
      <c r="BM160" s="221">
        <v>0</v>
      </c>
      <c r="BN160" s="221">
        <v>0</v>
      </c>
      <c r="BO160" s="221">
        <v>0</v>
      </c>
      <c r="BP160" s="221">
        <v>0</v>
      </c>
      <c r="BQ160" s="213" t="s">
        <v>102</v>
      </c>
    </row>
    <row r="161" spans="1:69" x14ac:dyDescent="0.3">
      <c r="A161" s="214">
        <v>46321</v>
      </c>
      <c r="B161" s="215">
        <v>1071.6461960199999</v>
      </c>
      <c r="C161" s="216"/>
      <c r="D161" s="215">
        <v>1071.6461960199999</v>
      </c>
      <c r="E161" s="216">
        <v>1.00052531</v>
      </c>
      <c r="F161" s="216">
        <v>1.0100282183134113</v>
      </c>
      <c r="G161" s="216">
        <v>1.005114281</v>
      </c>
      <c r="H161" s="216">
        <v>1.0151937881350097</v>
      </c>
      <c r="I161" s="215">
        <v>16.282365110000001</v>
      </c>
      <c r="J161" s="215">
        <v>0</v>
      </c>
      <c r="K161" s="215">
        <v>16.282365110000001</v>
      </c>
      <c r="L161" s="215">
        <v>1087.9285611299999</v>
      </c>
      <c r="M161" s="217">
        <v>0</v>
      </c>
      <c r="N161" s="215">
        <v>0</v>
      </c>
      <c r="O161" s="215">
        <v>0</v>
      </c>
      <c r="P161" s="215">
        <v>0</v>
      </c>
      <c r="Q161" s="215">
        <v>0</v>
      </c>
      <c r="R161" s="215">
        <v>1087.9285611299999</v>
      </c>
      <c r="S161" s="216">
        <v>8714</v>
      </c>
      <c r="T161" s="215">
        <v>9480209.4816868193</v>
      </c>
      <c r="U161" s="215">
        <v>0</v>
      </c>
      <c r="V161" s="215">
        <v>0</v>
      </c>
      <c r="W161" s="215">
        <v>0</v>
      </c>
      <c r="X161" s="215">
        <v>0</v>
      </c>
      <c r="Y161" s="215">
        <v>0</v>
      </c>
      <c r="Z161" s="215">
        <v>0</v>
      </c>
      <c r="AA161" s="215">
        <v>0</v>
      </c>
      <c r="AB161" s="215">
        <v>0</v>
      </c>
      <c r="AC161" s="215">
        <v>0</v>
      </c>
      <c r="AD161" s="215">
        <v>0</v>
      </c>
      <c r="AE161" s="214"/>
      <c r="AF161" s="214"/>
      <c r="AG161" s="216">
        <v>0</v>
      </c>
      <c r="AH161" s="218">
        <v>0</v>
      </c>
      <c r="AI161" s="218">
        <v>0</v>
      </c>
      <c r="AJ161" s="218">
        <v>19</v>
      </c>
      <c r="AK161" s="218">
        <v>252</v>
      </c>
      <c r="AL161" s="214"/>
      <c r="AM161" s="216"/>
      <c r="AN161" s="214"/>
      <c r="AO161" s="216"/>
      <c r="AP161" s="216">
        <v>0</v>
      </c>
      <c r="AQ161" s="216">
        <v>0</v>
      </c>
      <c r="AR161" s="218">
        <v>0</v>
      </c>
      <c r="AS161" s="218">
        <v>0</v>
      </c>
      <c r="AT161" s="215">
        <v>0</v>
      </c>
      <c r="AU161" s="215">
        <v>0</v>
      </c>
      <c r="AV161" s="215">
        <v>0</v>
      </c>
      <c r="AW161" s="215">
        <v>0</v>
      </c>
      <c r="AX161" s="215">
        <v>0</v>
      </c>
      <c r="AY161" s="215">
        <v>0</v>
      </c>
      <c r="AZ161" s="215">
        <v>0</v>
      </c>
      <c r="BA161" s="215">
        <v>0</v>
      </c>
      <c r="BB161" s="215">
        <v>0</v>
      </c>
      <c r="BC161" s="215">
        <v>0</v>
      </c>
      <c r="BD161" s="215">
        <v>0</v>
      </c>
      <c r="BE161" s="215">
        <v>0</v>
      </c>
      <c r="BF161" s="215">
        <v>0</v>
      </c>
      <c r="BG161" s="215">
        <v>0</v>
      </c>
      <c r="BH161" s="215">
        <v>0</v>
      </c>
      <c r="BI161" s="215">
        <v>0</v>
      </c>
      <c r="BJ161" s="215">
        <v>0</v>
      </c>
      <c r="BK161" s="215">
        <v>0</v>
      </c>
      <c r="BL161" s="215">
        <v>0</v>
      </c>
      <c r="BM161" s="215">
        <v>0</v>
      </c>
      <c r="BN161" s="215">
        <v>0</v>
      </c>
      <c r="BO161" s="215">
        <v>0</v>
      </c>
      <c r="BP161" s="215">
        <v>0</v>
      </c>
      <c r="BQ161" s="219" t="s">
        <v>279</v>
      </c>
    </row>
    <row r="162" spans="1:69" x14ac:dyDescent="0.3">
      <c r="A162" s="220">
        <v>46322</v>
      </c>
      <c r="B162" s="221">
        <v>1087.9285611299999</v>
      </c>
      <c r="C162" s="222"/>
      <c r="D162" s="221">
        <v>1087.9285611299999</v>
      </c>
      <c r="E162" s="222">
        <v>1.00052531</v>
      </c>
      <c r="F162" s="222">
        <v>1.00052531</v>
      </c>
      <c r="G162" s="222">
        <v>1.0002685229999999</v>
      </c>
      <c r="H162" s="222">
        <v>1.0007939740578171</v>
      </c>
      <c r="I162" s="221">
        <v>0.86378699000000003</v>
      </c>
      <c r="J162" s="221">
        <v>0</v>
      </c>
      <c r="K162" s="221">
        <v>0.86378699000000003</v>
      </c>
      <c r="L162" s="221">
        <v>1088.79234812</v>
      </c>
      <c r="M162" s="223"/>
      <c r="N162" s="221">
        <v>0</v>
      </c>
      <c r="O162" s="221">
        <v>0</v>
      </c>
      <c r="P162" s="221">
        <v>0</v>
      </c>
      <c r="Q162" s="221">
        <v>0</v>
      </c>
      <c r="R162" s="221">
        <v>1088.79234812</v>
      </c>
      <c r="S162" s="222">
        <v>8714</v>
      </c>
      <c r="T162" s="221">
        <v>9487736.521517681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0</v>
      </c>
      <c r="AB162" s="221">
        <v>0</v>
      </c>
      <c r="AC162" s="221">
        <v>0</v>
      </c>
      <c r="AD162" s="221">
        <v>0</v>
      </c>
      <c r="AE162" s="220"/>
      <c r="AF162" s="220"/>
      <c r="AG162" s="222">
        <v>0</v>
      </c>
      <c r="AH162" s="224">
        <v>0</v>
      </c>
      <c r="AI162" s="224">
        <v>0</v>
      </c>
      <c r="AJ162" s="224">
        <v>1</v>
      </c>
      <c r="AK162" s="224">
        <v>252</v>
      </c>
      <c r="AL162" s="220"/>
      <c r="AM162" s="222"/>
      <c r="AN162" s="220"/>
      <c r="AO162" s="222"/>
      <c r="AP162" s="222">
        <v>0</v>
      </c>
      <c r="AQ162" s="222">
        <v>0</v>
      </c>
      <c r="AR162" s="224">
        <v>0</v>
      </c>
      <c r="AS162" s="224">
        <v>0</v>
      </c>
      <c r="AT162" s="221">
        <v>0</v>
      </c>
      <c r="AU162" s="221">
        <v>0</v>
      </c>
      <c r="AV162" s="221">
        <v>0</v>
      </c>
      <c r="AW162" s="221">
        <v>0</v>
      </c>
      <c r="AX162" s="221">
        <v>0</v>
      </c>
      <c r="AY162" s="221">
        <v>0</v>
      </c>
      <c r="AZ162" s="221">
        <v>0</v>
      </c>
      <c r="BA162" s="221">
        <v>0</v>
      </c>
      <c r="BB162" s="221">
        <v>0</v>
      </c>
      <c r="BC162" s="221">
        <v>0</v>
      </c>
      <c r="BD162" s="221">
        <v>0</v>
      </c>
      <c r="BE162" s="221">
        <v>0</v>
      </c>
      <c r="BF162" s="221">
        <v>0</v>
      </c>
      <c r="BG162" s="221">
        <v>0</v>
      </c>
      <c r="BH162" s="221">
        <v>0</v>
      </c>
      <c r="BI162" s="221">
        <v>0</v>
      </c>
      <c r="BJ162" s="221">
        <v>0</v>
      </c>
      <c r="BK162" s="221">
        <v>0</v>
      </c>
      <c r="BL162" s="221">
        <v>0</v>
      </c>
      <c r="BM162" s="221">
        <v>0</v>
      </c>
      <c r="BN162" s="221">
        <v>0</v>
      </c>
      <c r="BO162" s="221">
        <v>0</v>
      </c>
      <c r="BP162" s="221">
        <v>0</v>
      </c>
      <c r="BQ162" s="213" t="s">
        <v>102</v>
      </c>
    </row>
    <row r="163" spans="1:69" x14ac:dyDescent="0.3">
      <c r="A163" s="220">
        <v>46323</v>
      </c>
      <c r="B163" s="221">
        <v>1087.9285611299999</v>
      </c>
      <c r="C163" s="222"/>
      <c r="D163" s="221">
        <v>1087.9285611299999</v>
      </c>
      <c r="E163" s="222">
        <v>1.00052531</v>
      </c>
      <c r="F163" s="222">
        <v>1.0010508959505962</v>
      </c>
      <c r="G163" s="222">
        <v>1.000537118</v>
      </c>
      <c r="H163" s="222">
        <v>1.0015885824573063</v>
      </c>
      <c r="I163" s="221">
        <v>1.7282637199999999</v>
      </c>
      <c r="J163" s="221">
        <v>0</v>
      </c>
      <c r="K163" s="221">
        <v>1.7282637199999999</v>
      </c>
      <c r="L163" s="221">
        <v>1089.65682485</v>
      </c>
      <c r="M163" s="223"/>
      <c r="N163" s="221">
        <v>0</v>
      </c>
      <c r="O163" s="221">
        <v>0</v>
      </c>
      <c r="P163" s="221">
        <v>0</v>
      </c>
      <c r="Q163" s="221">
        <v>0</v>
      </c>
      <c r="R163" s="221">
        <v>1089.65682485</v>
      </c>
      <c r="S163" s="222">
        <v>8714</v>
      </c>
      <c r="T163" s="221">
        <v>9495269.5717428997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0</v>
      </c>
      <c r="AB163" s="221">
        <v>0</v>
      </c>
      <c r="AC163" s="221">
        <v>0</v>
      </c>
      <c r="AD163" s="221">
        <v>0</v>
      </c>
      <c r="AE163" s="220"/>
      <c r="AF163" s="220"/>
      <c r="AG163" s="222">
        <v>0</v>
      </c>
      <c r="AH163" s="224">
        <v>0</v>
      </c>
      <c r="AI163" s="224">
        <v>0</v>
      </c>
      <c r="AJ163" s="224">
        <v>2</v>
      </c>
      <c r="AK163" s="224">
        <v>252</v>
      </c>
      <c r="AL163" s="220"/>
      <c r="AM163" s="222"/>
      <c r="AN163" s="220"/>
      <c r="AO163" s="222"/>
      <c r="AP163" s="222">
        <v>0</v>
      </c>
      <c r="AQ163" s="222">
        <v>0</v>
      </c>
      <c r="AR163" s="224">
        <v>0</v>
      </c>
      <c r="AS163" s="224">
        <v>0</v>
      </c>
      <c r="AT163" s="221">
        <v>0</v>
      </c>
      <c r="AU163" s="221">
        <v>0</v>
      </c>
      <c r="AV163" s="221">
        <v>0</v>
      </c>
      <c r="AW163" s="221">
        <v>0</v>
      </c>
      <c r="AX163" s="221">
        <v>0</v>
      </c>
      <c r="AY163" s="221">
        <v>0</v>
      </c>
      <c r="AZ163" s="221">
        <v>0</v>
      </c>
      <c r="BA163" s="221">
        <v>0</v>
      </c>
      <c r="BB163" s="221">
        <v>0</v>
      </c>
      <c r="BC163" s="221">
        <v>0</v>
      </c>
      <c r="BD163" s="221">
        <v>0</v>
      </c>
      <c r="BE163" s="221">
        <v>0</v>
      </c>
      <c r="BF163" s="221">
        <v>0</v>
      </c>
      <c r="BG163" s="221">
        <v>0</v>
      </c>
      <c r="BH163" s="221">
        <v>0</v>
      </c>
      <c r="BI163" s="221">
        <v>0</v>
      </c>
      <c r="BJ163" s="221">
        <v>0</v>
      </c>
      <c r="BK163" s="221">
        <v>0</v>
      </c>
      <c r="BL163" s="221">
        <v>0</v>
      </c>
      <c r="BM163" s="221">
        <v>0</v>
      </c>
      <c r="BN163" s="221">
        <v>0</v>
      </c>
      <c r="BO163" s="221">
        <v>0</v>
      </c>
      <c r="BP163" s="221">
        <v>0</v>
      </c>
      <c r="BQ163" s="213" t="s">
        <v>102</v>
      </c>
    </row>
    <row r="164" spans="1:69" x14ac:dyDescent="0.3">
      <c r="A164" s="220">
        <v>46324</v>
      </c>
      <c r="B164" s="221">
        <v>1087.9285611299999</v>
      </c>
      <c r="C164" s="222"/>
      <c r="D164" s="221">
        <v>1087.9285611299999</v>
      </c>
      <c r="E164" s="222">
        <v>1.00052531</v>
      </c>
      <c r="F164" s="222">
        <v>1.0015767579967481</v>
      </c>
      <c r="G164" s="222">
        <v>1.0008057850000001</v>
      </c>
      <c r="H164" s="222">
        <v>1.0023838155295568</v>
      </c>
      <c r="I164" s="221">
        <v>2.5934215100000002</v>
      </c>
      <c r="J164" s="221">
        <v>0</v>
      </c>
      <c r="K164" s="221">
        <v>2.5934215100000002</v>
      </c>
      <c r="L164" s="221">
        <v>1090.52198264</v>
      </c>
      <c r="M164" s="223"/>
      <c r="N164" s="221">
        <v>0</v>
      </c>
      <c r="O164" s="221">
        <v>0</v>
      </c>
      <c r="P164" s="221">
        <v>0</v>
      </c>
      <c r="Q164" s="221">
        <v>0</v>
      </c>
      <c r="R164" s="221">
        <v>1090.52198264</v>
      </c>
      <c r="S164" s="222">
        <v>8714</v>
      </c>
      <c r="T164" s="221">
        <v>9502808.55672496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0</v>
      </c>
      <c r="AB164" s="221">
        <v>0</v>
      </c>
      <c r="AC164" s="221">
        <v>0</v>
      </c>
      <c r="AD164" s="221">
        <v>0</v>
      </c>
      <c r="AE164" s="220"/>
      <c r="AF164" s="220"/>
      <c r="AG164" s="222">
        <v>0</v>
      </c>
      <c r="AH164" s="224">
        <v>0</v>
      </c>
      <c r="AI164" s="224">
        <v>0</v>
      </c>
      <c r="AJ164" s="224">
        <v>3</v>
      </c>
      <c r="AK164" s="224">
        <v>252</v>
      </c>
      <c r="AL164" s="220"/>
      <c r="AM164" s="222"/>
      <c r="AN164" s="220"/>
      <c r="AO164" s="222"/>
      <c r="AP164" s="222">
        <v>0</v>
      </c>
      <c r="AQ164" s="222">
        <v>0</v>
      </c>
      <c r="AR164" s="224">
        <v>0</v>
      </c>
      <c r="AS164" s="224">
        <v>0</v>
      </c>
      <c r="AT164" s="221">
        <v>0</v>
      </c>
      <c r="AU164" s="221">
        <v>0</v>
      </c>
      <c r="AV164" s="221">
        <v>0</v>
      </c>
      <c r="AW164" s="221">
        <v>0</v>
      </c>
      <c r="AX164" s="221">
        <v>0</v>
      </c>
      <c r="AY164" s="221">
        <v>0</v>
      </c>
      <c r="AZ164" s="221">
        <v>0</v>
      </c>
      <c r="BA164" s="221">
        <v>0</v>
      </c>
      <c r="BB164" s="221">
        <v>0</v>
      </c>
      <c r="BC164" s="221">
        <v>0</v>
      </c>
      <c r="BD164" s="221">
        <v>0</v>
      </c>
      <c r="BE164" s="221">
        <v>0</v>
      </c>
      <c r="BF164" s="221">
        <v>0</v>
      </c>
      <c r="BG164" s="221">
        <v>0</v>
      </c>
      <c r="BH164" s="221">
        <v>0</v>
      </c>
      <c r="BI164" s="221">
        <v>0</v>
      </c>
      <c r="BJ164" s="221">
        <v>0</v>
      </c>
      <c r="BK164" s="221">
        <v>0</v>
      </c>
      <c r="BL164" s="221">
        <v>0</v>
      </c>
      <c r="BM164" s="221">
        <v>0</v>
      </c>
      <c r="BN164" s="221">
        <v>0</v>
      </c>
      <c r="BO164" s="221">
        <v>0</v>
      </c>
      <c r="BP164" s="221">
        <v>0</v>
      </c>
      <c r="BQ164" s="213" t="s">
        <v>102</v>
      </c>
    </row>
    <row r="165" spans="1:69" x14ac:dyDescent="0.3">
      <c r="A165" s="220">
        <v>46325</v>
      </c>
      <c r="B165" s="221">
        <v>1087.9285611299999</v>
      </c>
      <c r="C165" s="222"/>
      <c r="D165" s="221">
        <v>1087.9285611299999</v>
      </c>
      <c r="E165" s="222">
        <v>1.00052531</v>
      </c>
      <c r="F165" s="222">
        <v>1.0021028962834913</v>
      </c>
      <c r="G165" s="222">
        <v>1.0010745240000001</v>
      </c>
      <c r="H165" s="222">
        <v>1.0031796836165197</v>
      </c>
      <c r="I165" s="221">
        <v>3.4592690300000002</v>
      </c>
      <c r="J165" s="221">
        <v>0</v>
      </c>
      <c r="K165" s="221">
        <v>3.4592690300000002</v>
      </c>
      <c r="L165" s="221">
        <v>1091.38783016</v>
      </c>
      <c r="M165" s="223"/>
      <c r="N165" s="221">
        <v>0</v>
      </c>
      <c r="O165" s="221">
        <v>0</v>
      </c>
      <c r="P165" s="221">
        <v>0</v>
      </c>
      <c r="Q165" s="221">
        <v>0</v>
      </c>
      <c r="R165" s="221">
        <v>1091.38783016</v>
      </c>
      <c r="S165" s="222">
        <v>8714</v>
      </c>
      <c r="T165" s="221">
        <v>9510353.552014241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0</v>
      </c>
      <c r="AA165" s="221">
        <v>0</v>
      </c>
      <c r="AB165" s="221">
        <v>0</v>
      </c>
      <c r="AC165" s="221">
        <v>0</v>
      </c>
      <c r="AD165" s="221">
        <v>0</v>
      </c>
      <c r="AE165" s="220"/>
      <c r="AF165" s="220"/>
      <c r="AG165" s="222">
        <v>0</v>
      </c>
      <c r="AH165" s="224">
        <v>0</v>
      </c>
      <c r="AI165" s="224">
        <v>0</v>
      </c>
      <c r="AJ165" s="224">
        <v>4</v>
      </c>
      <c r="AK165" s="224">
        <v>252</v>
      </c>
      <c r="AL165" s="220"/>
      <c r="AM165" s="222"/>
      <c r="AN165" s="220"/>
      <c r="AO165" s="222"/>
      <c r="AP165" s="222">
        <v>0</v>
      </c>
      <c r="AQ165" s="222">
        <v>0</v>
      </c>
      <c r="AR165" s="224">
        <v>0</v>
      </c>
      <c r="AS165" s="224">
        <v>0</v>
      </c>
      <c r="AT165" s="221">
        <v>0</v>
      </c>
      <c r="AU165" s="221">
        <v>0</v>
      </c>
      <c r="AV165" s="221">
        <v>0</v>
      </c>
      <c r="AW165" s="221">
        <v>0</v>
      </c>
      <c r="AX165" s="221">
        <v>0</v>
      </c>
      <c r="AY165" s="221">
        <v>0</v>
      </c>
      <c r="AZ165" s="221">
        <v>0</v>
      </c>
      <c r="BA165" s="221">
        <v>0</v>
      </c>
      <c r="BB165" s="221">
        <v>0</v>
      </c>
      <c r="BC165" s="221">
        <v>0</v>
      </c>
      <c r="BD165" s="221">
        <v>0</v>
      </c>
      <c r="BE165" s="221">
        <v>0</v>
      </c>
      <c r="BF165" s="221">
        <v>0</v>
      </c>
      <c r="BG165" s="221">
        <v>0</v>
      </c>
      <c r="BH165" s="221">
        <v>0</v>
      </c>
      <c r="BI165" s="221">
        <v>0</v>
      </c>
      <c r="BJ165" s="221">
        <v>0</v>
      </c>
      <c r="BK165" s="221">
        <v>0</v>
      </c>
      <c r="BL165" s="221">
        <v>0</v>
      </c>
      <c r="BM165" s="221">
        <v>0</v>
      </c>
      <c r="BN165" s="221">
        <v>0</v>
      </c>
      <c r="BO165" s="221">
        <v>0</v>
      </c>
      <c r="BP165" s="221">
        <v>0</v>
      </c>
      <c r="BQ165" s="213" t="s">
        <v>102</v>
      </c>
    </row>
    <row r="166" spans="1:69" x14ac:dyDescent="0.3">
      <c r="A166" s="220">
        <v>46326</v>
      </c>
      <c r="B166" s="221">
        <v>1087.9285611299999</v>
      </c>
      <c r="C166" s="222"/>
      <c r="D166" s="221">
        <v>1087.9285611299999</v>
      </c>
      <c r="E166" s="222">
        <v>1</v>
      </c>
      <c r="F166" s="222">
        <v>1.0021028962834913</v>
      </c>
      <c r="G166" s="222">
        <v>1.0010745240000001</v>
      </c>
      <c r="H166" s="222">
        <v>1.0031796836165197</v>
      </c>
      <c r="I166" s="221">
        <v>3.4592690300000002</v>
      </c>
      <c r="J166" s="221">
        <v>0</v>
      </c>
      <c r="K166" s="221">
        <v>3.4592690300000002</v>
      </c>
      <c r="L166" s="221">
        <v>1091.38783016</v>
      </c>
      <c r="M166" s="223"/>
      <c r="N166" s="221">
        <v>0</v>
      </c>
      <c r="O166" s="221">
        <v>0</v>
      </c>
      <c r="P166" s="221">
        <v>0</v>
      </c>
      <c r="Q166" s="221">
        <v>0</v>
      </c>
      <c r="R166" s="221">
        <v>1091.38783016</v>
      </c>
      <c r="S166" s="222">
        <v>8714</v>
      </c>
      <c r="T166" s="221">
        <v>9510353.552014241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0</v>
      </c>
      <c r="AA166" s="221">
        <v>0</v>
      </c>
      <c r="AB166" s="221">
        <v>0</v>
      </c>
      <c r="AC166" s="221">
        <v>0</v>
      </c>
      <c r="AD166" s="221">
        <v>0</v>
      </c>
      <c r="AE166" s="220"/>
      <c r="AF166" s="220"/>
      <c r="AG166" s="222">
        <v>0</v>
      </c>
      <c r="AH166" s="224">
        <v>0</v>
      </c>
      <c r="AI166" s="224">
        <v>0</v>
      </c>
      <c r="AJ166" s="224">
        <v>4</v>
      </c>
      <c r="AK166" s="224">
        <v>252</v>
      </c>
      <c r="AL166" s="220"/>
      <c r="AM166" s="222"/>
      <c r="AN166" s="220"/>
      <c r="AO166" s="222"/>
      <c r="AP166" s="222">
        <v>0</v>
      </c>
      <c r="AQ166" s="222">
        <v>0</v>
      </c>
      <c r="AR166" s="224">
        <v>0</v>
      </c>
      <c r="AS166" s="224">
        <v>0</v>
      </c>
      <c r="AT166" s="221">
        <v>0</v>
      </c>
      <c r="AU166" s="221">
        <v>0</v>
      </c>
      <c r="AV166" s="221">
        <v>0</v>
      </c>
      <c r="AW166" s="221">
        <v>0</v>
      </c>
      <c r="AX166" s="221">
        <v>0</v>
      </c>
      <c r="AY166" s="221">
        <v>0</v>
      </c>
      <c r="AZ166" s="221">
        <v>0</v>
      </c>
      <c r="BA166" s="221">
        <v>0</v>
      </c>
      <c r="BB166" s="221">
        <v>0</v>
      </c>
      <c r="BC166" s="221">
        <v>0</v>
      </c>
      <c r="BD166" s="221">
        <v>0</v>
      </c>
      <c r="BE166" s="221">
        <v>0</v>
      </c>
      <c r="BF166" s="221">
        <v>0</v>
      </c>
      <c r="BG166" s="221">
        <v>0</v>
      </c>
      <c r="BH166" s="221">
        <v>0</v>
      </c>
      <c r="BI166" s="221">
        <v>0</v>
      </c>
      <c r="BJ166" s="221">
        <v>0</v>
      </c>
      <c r="BK166" s="221">
        <v>0</v>
      </c>
      <c r="BL166" s="221">
        <v>0</v>
      </c>
      <c r="BM166" s="221">
        <v>0</v>
      </c>
      <c r="BN166" s="221">
        <v>0</v>
      </c>
      <c r="BO166" s="221">
        <v>0</v>
      </c>
      <c r="BP166" s="221">
        <v>0</v>
      </c>
      <c r="BQ166" s="213" t="s">
        <v>102</v>
      </c>
    </row>
    <row r="167" spans="1:69" x14ac:dyDescent="0.3">
      <c r="A167" s="220">
        <v>46327</v>
      </c>
      <c r="B167" s="221">
        <v>1087.9285611299999</v>
      </c>
      <c r="C167" s="222"/>
      <c r="D167" s="221">
        <v>1087.9285611299999</v>
      </c>
      <c r="E167" s="222">
        <v>1</v>
      </c>
      <c r="F167" s="222">
        <v>1.0021028962834913</v>
      </c>
      <c r="G167" s="222">
        <v>1.0010745240000001</v>
      </c>
      <c r="H167" s="222">
        <v>1.0031796836165197</v>
      </c>
      <c r="I167" s="221">
        <v>3.4592690300000002</v>
      </c>
      <c r="J167" s="221">
        <v>0</v>
      </c>
      <c r="K167" s="221">
        <v>3.4592690300000002</v>
      </c>
      <c r="L167" s="221">
        <v>1091.38783016</v>
      </c>
      <c r="M167" s="223"/>
      <c r="N167" s="221">
        <v>0</v>
      </c>
      <c r="O167" s="221">
        <v>0</v>
      </c>
      <c r="P167" s="221">
        <v>0</v>
      </c>
      <c r="Q167" s="221">
        <v>0</v>
      </c>
      <c r="R167" s="221">
        <v>1091.38783016</v>
      </c>
      <c r="S167" s="222">
        <v>8714</v>
      </c>
      <c r="T167" s="221">
        <v>9510353.552014241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0</v>
      </c>
      <c r="AA167" s="221">
        <v>0</v>
      </c>
      <c r="AB167" s="221">
        <v>0</v>
      </c>
      <c r="AC167" s="221">
        <v>0</v>
      </c>
      <c r="AD167" s="221">
        <v>0</v>
      </c>
      <c r="AE167" s="220"/>
      <c r="AF167" s="220"/>
      <c r="AG167" s="222">
        <v>0</v>
      </c>
      <c r="AH167" s="224">
        <v>0</v>
      </c>
      <c r="AI167" s="224">
        <v>0</v>
      </c>
      <c r="AJ167" s="224">
        <v>4</v>
      </c>
      <c r="AK167" s="224">
        <v>252</v>
      </c>
      <c r="AL167" s="220"/>
      <c r="AM167" s="222"/>
      <c r="AN167" s="220"/>
      <c r="AO167" s="222"/>
      <c r="AP167" s="222">
        <v>0</v>
      </c>
      <c r="AQ167" s="222">
        <v>0</v>
      </c>
      <c r="AR167" s="224">
        <v>0</v>
      </c>
      <c r="AS167" s="224">
        <v>0</v>
      </c>
      <c r="AT167" s="221">
        <v>0</v>
      </c>
      <c r="AU167" s="221">
        <v>0</v>
      </c>
      <c r="AV167" s="221">
        <v>0</v>
      </c>
      <c r="AW167" s="221">
        <v>0</v>
      </c>
      <c r="AX167" s="221">
        <v>0</v>
      </c>
      <c r="AY167" s="221">
        <v>0</v>
      </c>
      <c r="AZ167" s="221">
        <v>0</v>
      </c>
      <c r="BA167" s="221">
        <v>0</v>
      </c>
      <c r="BB167" s="221">
        <v>0</v>
      </c>
      <c r="BC167" s="221">
        <v>0</v>
      </c>
      <c r="BD167" s="221">
        <v>0</v>
      </c>
      <c r="BE167" s="221">
        <v>0</v>
      </c>
      <c r="BF167" s="221">
        <v>0</v>
      </c>
      <c r="BG167" s="221">
        <v>0</v>
      </c>
      <c r="BH167" s="221">
        <v>0</v>
      </c>
      <c r="BI167" s="221">
        <v>0</v>
      </c>
      <c r="BJ167" s="221">
        <v>0</v>
      </c>
      <c r="BK167" s="221">
        <v>0</v>
      </c>
      <c r="BL167" s="221">
        <v>0</v>
      </c>
      <c r="BM167" s="221">
        <v>0</v>
      </c>
      <c r="BN167" s="221">
        <v>0</v>
      </c>
      <c r="BO167" s="221">
        <v>0</v>
      </c>
      <c r="BP167" s="221">
        <v>0</v>
      </c>
      <c r="BQ167" s="213" t="s">
        <v>102</v>
      </c>
    </row>
    <row r="168" spans="1:69" x14ac:dyDescent="0.3">
      <c r="A168" s="220">
        <v>46328</v>
      </c>
      <c r="B168" s="221">
        <v>1087.9285611299999</v>
      </c>
      <c r="C168" s="222"/>
      <c r="D168" s="221">
        <v>1087.9285611299999</v>
      </c>
      <c r="E168" s="222">
        <v>1</v>
      </c>
      <c r="F168" s="222">
        <v>1.0021028962834913</v>
      </c>
      <c r="G168" s="222">
        <v>1.0010745240000001</v>
      </c>
      <c r="H168" s="222">
        <v>1.0031796836165197</v>
      </c>
      <c r="I168" s="221">
        <v>3.4592690300000002</v>
      </c>
      <c r="J168" s="221">
        <v>0</v>
      </c>
      <c r="K168" s="221">
        <v>3.4592690300000002</v>
      </c>
      <c r="L168" s="221">
        <v>1091.38783016</v>
      </c>
      <c r="M168" s="223"/>
      <c r="N168" s="221">
        <v>0</v>
      </c>
      <c r="O168" s="221">
        <v>0</v>
      </c>
      <c r="P168" s="221">
        <v>0</v>
      </c>
      <c r="Q168" s="221">
        <v>0</v>
      </c>
      <c r="R168" s="221">
        <v>1091.38783016</v>
      </c>
      <c r="S168" s="222">
        <v>8714</v>
      </c>
      <c r="T168" s="221">
        <v>9510353.552014241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0</v>
      </c>
      <c r="AA168" s="221">
        <v>0</v>
      </c>
      <c r="AB168" s="221">
        <v>0</v>
      </c>
      <c r="AC168" s="221">
        <v>0</v>
      </c>
      <c r="AD168" s="221">
        <v>0</v>
      </c>
      <c r="AE168" s="220"/>
      <c r="AF168" s="220"/>
      <c r="AG168" s="222">
        <v>0</v>
      </c>
      <c r="AH168" s="224">
        <v>0</v>
      </c>
      <c r="AI168" s="224">
        <v>0</v>
      </c>
      <c r="AJ168" s="224">
        <v>4</v>
      </c>
      <c r="AK168" s="224">
        <v>252</v>
      </c>
      <c r="AL168" s="220"/>
      <c r="AM168" s="222"/>
      <c r="AN168" s="220"/>
      <c r="AO168" s="222"/>
      <c r="AP168" s="222">
        <v>0</v>
      </c>
      <c r="AQ168" s="222">
        <v>0</v>
      </c>
      <c r="AR168" s="224">
        <v>0</v>
      </c>
      <c r="AS168" s="224">
        <v>0</v>
      </c>
      <c r="AT168" s="221">
        <v>0</v>
      </c>
      <c r="AU168" s="221">
        <v>0</v>
      </c>
      <c r="AV168" s="221">
        <v>0</v>
      </c>
      <c r="AW168" s="221">
        <v>0</v>
      </c>
      <c r="AX168" s="221">
        <v>0</v>
      </c>
      <c r="AY168" s="221">
        <v>0</v>
      </c>
      <c r="AZ168" s="221">
        <v>0</v>
      </c>
      <c r="BA168" s="221">
        <v>0</v>
      </c>
      <c r="BB168" s="221">
        <v>0</v>
      </c>
      <c r="BC168" s="221">
        <v>0</v>
      </c>
      <c r="BD168" s="221">
        <v>0</v>
      </c>
      <c r="BE168" s="221">
        <v>0</v>
      </c>
      <c r="BF168" s="221">
        <v>0</v>
      </c>
      <c r="BG168" s="221">
        <v>0</v>
      </c>
      <c r="BH168" s="221">
        <v>0</v>
      </c>
      <c r="BI168" s="221">
        <v>0</v>
      </c>
      <c r="BJ168" s="221">
        <v>0</v>
      </c>
      <c r="BK168" s="221">
        <v>0</v>
      </c>
      <c r="BL168" s="221">
        <v>0</v>
      </c>
      <c r="BM168" s="221">
        <v>0</v>
      </c>
      <c r="BN168" s="221">
        <v>0</v>
      </c>
      <c r="BO168" s="221">
        <v>0</v>
      </c>
      <c r="BP168" s="221">
        <v>0</v>
      </c>
      <c r="BQ168" s="213" t="s">
        <v>102</v>
      </c>
    </row>
    <row r="169" spans="1:69" x14ac:dyDescent="0.3">
      <c r="A169" s="220">
        <v>46329</v>
      </c>
      <c r="B169" s="221">
        <v>1087.9285611299999</v>
      </c>
      <c r="C169" s="222"/>
      <c r="D169" s="221">
        <v>1087.9285611299999</v>
      </c>
      <c r="E169" s="222">
        <v>1.00052531</v>
      </c>
      <c r="F169" s="222">
        <v>1.0026293109559379</v>
      </c>
      <c r="G169" s="222">
        <v>1.0013433350000001</v>
      </c>
      <c r="H169" s="222">
        <v>1.0039761770441491</v>
      </c>
      <c r="I169" s="221">
        <v>4.3257965199999999</v>
      </c>
      <c r="J169" s="221">
        <v>0</v>
      </c>
      <c r="K169" s="221">
        <v>4.3257965199999999</v>
      </c>
      <c r="L169" s="221">
        <v>1092.25435765</v>
      </c>
      <c r="M169" s="223"/>
      <c r="N169" s="221">
        <v>0</v>
      </c>
      <c r="O169" s="221">
        <v>0</v>
      </c>
      <c r="P169" s="221">
        <v>0</v>
      </c>
      <c r="Q169" s="221">
        <v>0</v>
      </c>
      <c r="R169" s="221">
        <v>1092.25435765</v>
      </c>
      <c r="S169" s="222">
        <v>8714</v>
      </c>
      <c r="T169" s="221">
        <v>9517904.4725620989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0</v>
      </c>
      <c r="AA169" s="221">
        <v>0</v>
      </c>
      <c r="AB169" s="221">
        <v>0</v>
      </c>
      <c r="AC169" s="221">
        <v>0</v>
      </c>
      <c r="AD169" s="221">
        <v>0</v>
      </c>
      <c r="AE169" s="220"/>
      <c r="AF169" s="220"/>
      <c r="AG169" s="222">
        <v>0</v>
      </c>
      <c r="AH169" s="224">
        <v>0</v>
      </c>
      <c r="AI169" s="224">
        <v>0</v>
      </c>
      <c r="AJ169" s="224">
        <v>5</v>
      </c>
      <c r="AK169" s="224">
        <v>252</v>
      </c>
      <c r="AL169" s="220"/>
      <c r="AM169" s="222"/>
      <c r="AN169" s="220"/>
      <c r="AO169" s="222"/>
      <c r="AP169" s="222">
        <v>0</v>
      </c>
      <c r="AQ169" s="222">
        <v>0</v>
      </c>
      <c r="AR169" s="224">
        <v>0</v>
      </c>
      <c r="AS169" s="224">
        <v>0</v>
      </c>
      <c r="AT169" s="221">
        <v>0</v>
      </c>
      <c r="AU169" s="221">
        <v>0</v>
      </c>
      <c r="AV169" s="221">
        <v>0</v>
      </c>
      <c r="AW169" s="221">
        <v>0</v>
      </c>
      <c r="AX169" s="221">
        <v>0</v>
      </c>
      <c r="AY169" s="221">
        <v>0</v>
      </c>
      <c r="AZ169" s="221">
        <v>0</v>
      </c>
      <c r="BA169" s="221">
        <v>0</v>
      </c>
      <c r="BB169" s="221">
        <v>0</v>
      </c>
      <c r="BC169" s="221">
        <v>0</v>
      </c>
      <c r="BD169" s="221">
        <v>0</v>
      </c>
      <c r="BE169" s="221">
        <v>0</v>
      </c>
      <c r="BF169" s="221">
        <v>0</v>
      </c>
      <c r="BG169" s="221">
        <v>0</v>
      </c>
      <c r="BH169" s="221">
        <v>0</v>
      </c>
      <c r="BI169" s="221">
        <v>0</v>
      </c>
      <c r="BJ169" s="221">
        <v>0</v>
      </c>
      <c r="BK169" s="221">
        <v>0</v>
      </c>
      <c r="BL169" s="221">
        <v>0</v>
      </c>
      <c r="BM169" s="221">
        <v>0</v>
      </c>
      <c r="BN169" s="221">
        <v>0</v>
      </c>
      <c r="BO169" s="221">
        <v>0</v>
      </c>
      <c r="BP169" s="221">
        <v>0</v>
      </c>
      <c r="BQ169" s="213" t="s">
        <v>102</v>
      </c>
    </row>
    <row r="170" spans="1:69" x14ac:dyDescent="0.3">
      <c r="A170" s="220">
        <v>46330</v>
      </c>
      <c r="B170" s="221">
        <v>1087.9285611299999</v>
      </c>
      <c r="C170" s="222"/>
      <c r="D170" s="221">
        <v>1087.9285611299999</v>
      </c>
      <c r="E170" s="222">
        <v>1.00052531</v>
      </c>
      <c r="F170" s="222">
        <v>1.0031560021592762</v>
      </c>
      <c r="G170" s="222">
        <v>1.001612218</v>
      </c>
      <c r="H170" s="222">
        <v>1.0047733061600079</v>
      </c>
      <c r="I170" s="221">
        <v>5.1930159199999997</v>
      </c>
      <c r="J170" s="221">
        <v>0</v>
      </c>
      <c r="K170" s="221">
        <v>5.1930159199999997</v>
      </c>
      <c r="L170" s="221">
        <v>1093.12157705</v>
      </c>
      <c r="M170" s="223"/>
      <c r="N170" s="221">
        <v>0</v>
      </c>
      <c r="O170" s="221">
        <v>0</v>
      </c>
      <c r="P170" s="221">
        <v>0</v>
      </c>
      <c r="Q170" s="221">
        <v>0</v>
      </c>
      <c r="R170" s="221">
        <v>1093.12157705</v>
      </c>
      <c r="S170" s="222">
        <v>8714</v>
      </c>
      <c r="T170" s="221">
        <v>9525461.4224137012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0</v>
      </c>
      <c r="AB170" s="221">
        <v>0</v>
      </c>
      <c r="AC170" s="221">
        <v>0</v>
      </c>
      <c r="AD170" s="221">
        <v>0</v>
      </c>
      <c r="AE170" s="220"/>
      <c r="AF170" s="220"/>
      <c r="AG170" s="222">
        <v>0</v>
      </c>
      <c r="AH170" s="224">
        <v>0</v>
      </c>
      <c r="AI170" s="224">
        <v>0</v>
      </c>
      <c r="AJ170" s="224">
        <v>6</v>
      </c>
      <c r="AK170" s="224">
        <v>252</v>
      </c>
      <c r="AL170" s="220"/>
      <c r="AM170" s="222"/>
      <c r="AN170" s="220"/>
      <c r="AO170" s="222"/>
      <c r="AP170" s="222">
        <v>0</v>
      </c>
      <c r="AQ170" s="222">
        <v>0</v>
      </c>
      <c r="AR170" s="224">
        <v>0</v>
      </c>
      <c r="AS170" s="224">
        <v>0</v>
      </c>
      <c r="AT170" s="221">
        <v>0</v>
      </c>
      <c r="AU170" s="221">
        <v>0</v>
      </c>
      <c r="AV170" s="221">
        <v>0</v>
      </c>
      <c r="AW170" s="221">
        <v>0</v>
      </c>
      <c r="AX170" s="221">
        <v>0</v>
      </c>
      <c r="AY170" s="221">
        <v>0</v>
      </c>
      <c r="AZ170" s="221">
        <v>0</v>
      </c>
      <c r="BA170" s="221">
        <v>0</v>
      </c>
      <c r="BB170" s="221">
        <v>0</v>
      </c>
      <c r="BC170" s="221">
        <v>0</v>
      </c>
      <c r="BD170" s="221">
        <v>0</v>
      </c>
      <c r="BE170" s="221">
        <v>0</v>
      </c>
      <c r="BF170" s="221">
        <v>0</v>
      </c>
      <c r="BG170" s="221">
        <v>0</v>
      </c>
      <c r="BH170" s="221">
        <v>0</v>
      </c>
      <c r="BI170" s="221">
        <v>0</v>
      </c>
      <c r="BJ170" s="221">
        <v>0</v>
      </c>
      <c r="BK170" s="221">
        <v>0</v>
      </c>
      <c r="BL170" s="221">
        <v>0</v>
      </c>
      <c r="BM170" s="221">
        <v>0</v>
      </c>
      <c r="BN170" s="221">
        <v>0</v>
      </c>
      <c r="BO170" s="221">
        <v>0</v>
      </c>
      <c r="BP170" s="221">
        <v>0</v>
      </c>
      <c r="BQ170" s="213" t="s">
        <v>102</v>
      </c>
    </row>
    <row r="171" spans="1:69" x14ac:dyDescent="0.3">
      <c r="A171" s="220">
        <v>46331</v>
      </c>
      <c r="B171" s="221">
        <v>1087.9285611299999</v>
      </c>
      <c r="C171" s="222"/>
      <c r="D171" s="221">
        <v>1087.9285611299999</v>
      </c>
      <c r="E171" s="222">
        <v>1.00052531</v>
      </c>
      <c r="F171" s="222">
        <v>1.0036829700387706</v>
      </c>
      <c r="G171" s="222">
        <v>1.001881174</v>
      </c>
      <c r="H171" s="222">
        <v>1.0055710723074067</v>
      </c>
      <c r="I171" s="221">
        <v>6.0609283400000002</v>
      </c>
      <c r="J171" s="221">
        <v>0</v>
      </c>
      <c r="K171" s="221">
        <v>6.0609283400000002</v>
      </c>
      <c r="L171" s="221">
        <v>1093.9894894699999</v>
      </c>
      <c r="M171" s="223"/>
      <c r="N171" s="221">
        <v>0</v>
      </c>
      <c r="O171" s="221">
        <v>0</v>
      </c>
      <c r="P171" s="221">
        <v>0</v>
      </c>
      <c r="Q171" s="221">
        <v>0</v>
      </c>
      <c r="R171" s="221">
        <v>1093.98948946</v>
      </c>
      <c r="S171" s="222">
        <v>8714</v>
      </c>
      <c r="T171" s="221">
        <v>9533024.4111544397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0</v>
      </c>
      <c r="AB171" s="221">
        <v>0</v>
      </c>
      <c r="AC171" s="221">
        <v>0</v>
      </c>
      <c r="AD171" s="221">
        <v>0</v>
      </c>
      <c r="AE171" s="220"/>
      <c r="AF171" s="220"/>
      <c r="AG171" s="222">
        <v>0</v>
      </c>
      <c r="AH171" s="224">
        <v>0</v>
      </c>
      <c r="AI171" s="224">
        <v>0</v>
      </c>
      <c r="AJ171" s="224">
        <v>7</v>
      </c>
      <c r="AK171" s="224">
        <v>252</v>
      </c>
      <c r="AL171" s="220"/>
      <c r="AM171" s="222"/>
      <c r="AN171" s="220"/>
      <c r="AO171" s="222"/>
      <c r="AP171" s="222">
        <v>0</v>
      </c>
      <c r="AQ171" s="222">
        <v>0</v>
      </c>
      <c r="AR171" s="224">
        <v>0</v>
      </c>
      <c r="AS171" s="224">
        <v>0</v>
      </c>
      <c r="AT171" s="221">
        <v>0</v>
      </c>
      <c r="AU171" s="221">
        <v>0</v>
      </c>
      <c r="AV171" s="221">
        <v>0</v>
      </c>
      <c r="AW171" s="221">
        <v>0</v>
      </c>
      <c r="AX171" s="221">
        <v>0</v>
      </c>
      <c r="AY171" s="221">
        <v>0</v>
      </c>
      <c r="AZ171" s="221">
        <v>0</v>
      </c>
      <c r="BA171" s="221">
        <v>0</v>
      </c>
      <c r="BB171" s="221">
        <v>0</v>
      </c>
      <c r="BC171" s="221">
        <v>0</v>
      </c>
      <c r="BD171" s="221">
        <v>0</v>
      </c>
      <c r="BE171" s="221">
        <v>0</v>
      </c>
      <c r="BF171" s="221">
        <v>0</v>
      </c>
      <c r="BG171" s="221">
        <v>0</v>
      </c>
      <c r="BH171" s="221">
        <v>0</v>
      </c>
      <c r="BI171" s="221">
        <v>0</v>
      </c>
      <c r="BJ171" s="221">
        <v>0</v>
      </c>
      <c r="BK171" s="221">
        <v>0</v>
      </c>
      <c r="BL171" s="221">
        <v>0</v>
      </c>
      <c r="BM171" s="221">
        <v>0</v>
      </c>
      <c r="BN171" s="221">
        <v>0</v>
      </c>
      <c r="BO171" s="221">
        <v>0</v>
      </c>
      <c r="BP171" s="221">
        <v>0</v>
      </c>
      <c r="BQ171" s="213" t="s">
        <v>102</v>
      </c>
    </row>
    <row r="172" spans="1:69" x14ac:dyDescent="0.3">
      <c r="A172" s="220">
        <v>46332</v>
      </c>
      <c r="B172" s="221">
        <v>1087.9285611299999</v>
      </c>
      <c r="C172" s="222"/>
      <c r="D172" s="221">
        <v>1087.9285611299999</v>
      </c>
      <c r="E172" s="222">
        <v>1.00052531</v>
      </c>
      <c r="F172" s="222">
        <v>1.0042102147397616</v>
      </c>
      <c r="G172" s="222">
        <v>1.0021502019999999</v>
      </c>
      <c r="H172" s="222">
        <v>1.0063694648019625</v>
      </c>
      <c r="I172" s="221">
        <v>6.9295228900000003</v>
      </c>
      <c r="J172" s="221">
        <v>0</v>
      </c>
      <c r="K172" s="221">
        <v>6.9295228900000003</v>
      </c>
      <c r="L172" s="221">
        <v>1094.85808402</v>
      </c>
      <c r="M172" s="223"/>
      <c r="N172" s="221">
        <v>0</v>
      </c>
      <c r="O172" s="221">
        <v>0</v>
      </c>
      <c r="P172" s="221">
        <v>0</v>
      </c>
      <c r="Q172" s="221">
        <v>0</v>
      </c>
      <c r="R172" s="221">
        <v>1094.85808402</v>
      </c>
      <c r="S172" s="222">
        <v>8714</v>
      </c>
      <c r="T172" s="221">
        <v>9540593.3441502806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0"/>
      <c r="AF172" s="220"/>
      <c r="AG172" s="222">
        <v>0</v>
      </c>
      <c r="AH172" s="224">
        <v>0</v>
      </c>
      <c r="AI172" s="224">
        <v>0</v>
      </c>
      <c r="AJ172" s="224">
        <v>8</v>
      </c>
      <c r="AK172" s="224">
        <v>252</v>
      </c>
      <c r="AL172" s="220"/>
      <c r="AM172" s="222"/>
      <c r="AN172" s="220"/>
      <c r="AO172" s="222"/>
      <c r="AP172" s="222">
        <v>0</v>
      </c>
      <c r="AQ172" s="222">
        <v>0</v>
      </c>
      <c r="AR172" s="224">
        <v>0</v>
      </c>
      <c r="AS172" s="224">
        <v>0</v>
      </c>
      <c r="AT172" s="221">
        <v>0</v>
      </c>
      <c r="AU172" s="221">
        <v>0</v>
      </c>
      <c r="AV172" s="221">
        <v>0</v>
      </c>
      <c r="AW172" s="221">
        <v>0</v>
      </c>
      <c r="AX172" s="221">
        <v>0</v>
      </c>
      <c r="AY172" s="221">
        <v>0</v>
      </c>
      <c r="AZ172" s="221">
        <v>0</v>
      </c>
      <c r="BA172" s="221">
        <v>0</v>
      </c>
      <c r="BB172" s="221">
        <v>0</v>
      </c>
      <c r="BC172" s="221">
        <v>0</v>
      </c>
      <c r="BD172" s="221">
        <v>0</v>
      </c>
      <c r="BE172" s="221">
        <v>0</v>
      </c>
      <c r="BF172" s="221">
        <v>0</v>
      </c>
      <c r="BG172" s="221">
        <v>0</v>
      </c>
      <c r="BH172" s="221">
        <v>0</v>
      </c>
      <c r="BI172" s="221">
        <v>0</v>
      </c>
      <c r="BJ172" s="221">
        <v>0</v>
      </c>
      <c r="BK172" s="221">
        <v>0</v>
      </c>
      <c r="BL172" s="221">
        <v>0</v>
      </c>
      <c r="BM172" s="221">
        <v>0</v>
      </c>
      <c r="BN172" s="221">
        <v>0</v>
      </c>
      <c r="BO172" s="221">
        <v>0</v>
      </c>
      <c r="BP172" s="221">
        <v>0</v>
      </c>
      <c r="BQ172" s="213" t="s">
        <v>102</v>
      </c>
    </row>
    <row r="173" spans="1:69" x14ac:dyDescent="0.3">
      <c r="A173" s="220">
        <v>46333</v>
      </c>
      <c r="B173" s="221">
        <v>1087.9285611299999</v>
      </c>
      <c r="C173" s="222"/>
      <c r="D173" s="221">
        <v>1087.9285611299999</v>
      </c>
      <c r="E173" s="222">
        <v>1</v>
      </c>
      <c r="F173" s="222">
        <v>1.0042102147397616</v>
      </c>
      <c r="G173" s="222">
        <v>1.0021502019999999</v>
      </c>
      <c r="H173" s="222">
        <v>1.0063694648019625</v>
      </c>
      <c r="I173" s="221">
        <v>6.9295228900000003</v>
      </c>
      <c r="J173" s="221">
        <v>0</v>
      </c>
      <c r="K173" s="221">
        <v>6.9295228900000003</v>
      </c>
      <c r="L173" s="221">
        <v>1094.85808402</v>
      </c>
      <c r="M173" s="223"/>
      <c r="N173" s="221">
        <v>0</v>
      </c>
      <c r="O173" s="221">
        <v>0</v>
      </c>
      <c r="P173" s="221">
        <v>0</v>
      </c>
      <c r="Q173" s="221">
        <v>0</v>
      </c>
      <c r="R173" s="221">
        <v>1094.85808402</v>
      </c>
      <c r="S173" s="222">
        <v>8714</v>
      </c>
      <c r="T173" s="221">
        <v>9540593.3441502806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0"/>
      <c r="AF173" s="220"/>
      <c r="AG173" s="222">
        <v>0</v>
      </c>
      <c r="AH173" s="224">
        <v>0</v>
      </c>
      <c r="AI173" s="224">
        <v>0</v>
      </c>
      <c r="AJ173" s="224">
        <v>8</v>
      </c>
      <c r="AK173" s="224">
        <v>252</v>
      </c>
      <c r="AL173" s="220"/>
      <c r="AM173" s="222"/>
      <c r="AN173" s="220"/>
      <c r="AO173" s="222"/>
      <c r="AP173" s="222">
        <v>0</v>
      </c>
      <c r="AQ173" s="222">
        <v>0</v>
      </c>
      <c r="AR173" s="224">
        <v>0</v>
      </c>
      <c r="AS173" s="224">
        <v>0</v>
      </c>
      <c r="AT173" s="221">
        <v>0</v>
      </c>
      <c r="AU173" s="221">
        <v>0</v>
      </c>
      <c r="AV173" s="221">
        <v>0</v>
      </c>
      <c r="AW173" s="221">
        <v>0</v>
      </c>
      <c r="AX173" s="221">
        <v>0</v>
      </c>
      <c r="AY173" s="221">
        <v>0</v>
      </c>
      <c r="AZ173" s="221">
        <v>0</v>
      </c>
      <c r="BA173" s="221">
        <v>0</v>
      </c>
      <c r="BB173" s="221">
        <v>0</v>
      </c>
      <c r="BC173" s="221">
        <v>0</v>
      </c>
      <c r="BD173" s="221">
        <v>0</v>
      </c>
      <c r="BE173" s="221">
        <v>0</v>
      </c>
      <c r="BF173" s="221">
        <v>0</v>
      </c>
      <c r="BG173" s="221">
        <v>0</v>
      </c>
      <c r="BH173" s="221">
        <v>0</v>
      </c>
      <c r="BI173" s="221">
        <v>0</v>
      </c>
      <c r="BJ173" s="221">
        <v>0</v>
      </c>
      <c r="BK173" s="221">
        <v>0</v>
      </c>
      <c r="BL173" s="221">
        <v>0</v>
      </c>
      <c r="BM173" s="221">
        <v>0</v>
      </c>
      <c r="BN173" s="221">
        <v>0</v>
      </c>
      <c r="BO173" s="221">
        <v>0</v>
      </c>
      <c r="BP173" s="221">
        <v>0</v>
      </c>
      <c r="BQ173" s="213" t="s">
        <v>102</v>
      </c>
    </row>
    <row r="174" spans="1:69" x14ac:dyDescent="0.3">
      <c r="A174" s="220">
        <v>46334</v>
      </c>
      <c r="B174" s="221">
        <v>1087.9285611299999</v>
      </c>
      <c r="C174" s="222"/>
      <c r="D174" s="221">
        <v>1087.9285611299999</v>
      </c>
      <c r="E174" s="222">
        <v>1</v>
      </c>
      <c r="F174" s="222">
        <v>1.0042102147397616</v>
      </c>
      <c r="G174" s="222">
        <v>1.0021502019999999</v>
      </c>
      <c r="H174" s="222">
        <v>1.0063694648019625</v>
      </c>
      <c r="I174" s="221">
        <v>6.9295228900000003</v>
      </c>
      <c r="J174" s="221">
        <v>0</v>
      </c>
      <c r="K174" s="221">
        <v>6.9295228900000003</v>
      </c>
      <c r="L174" s="221">
        <v>1094.85808402</v>
      </c>
      <c r="M174" s="223"/>
      <c r="N174" s="221">
        <v>0</v>
      </c>
      <c r="O174" s="221">
        <v>0</v>
      </c>
      <c r="P174" s="221">
        <v>0</v>
      </c>
      <c r="Q174" s="221">
        <v>0</v>
      </c>
      <c r="R174" s="221">
        <v>1094.85808402</v>
      </c>
      <c r="S174" s="222">
        <v>8714</v>
      </c>
      <c r="T174" s="221">
        <v>9540593.3441502806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0"/>
      <c r="AF174" s="220"/>
      <c r="AG174" s="222">
        <v>0</v>
      </c>
      <c r="AH174" s="224">
        <v>0</v>
      </c>
      <c r="AI174" s="224">
        <v>0</v>
      </c>
      <c r="AJ174" s="224">
        <v>8</v>
      </c>
      <c r="AK174" s="224">
        <v>252</v>
      </c>
      <c r="AL174" s="220"/>
      <c r="AM174" s="222"/>
      <c r="AN174" s="220"/>
      <c r="AO174" s="222"/>
      <c r="AP174" s="222">
        <v>0</v>
      </c>
      <c r="AQ174" s="222">
        <v>0</v>
      </c>
      <c r="AR174" s="224">
        <v>0</v>
      </c>
      <c r="AS174" s="224">
        <v>0</v>
      </c>
      <c r="AT174" s="221">
        <v>0</v>
      </c>
      <c r="AU174" s="221">
        <v>0</v>
      </c>
      <c r="AV174" s="221">
        <v>0</v>
      </c>
      <c r="AW174" s="221">
        <v>0</v>
      </c>
      <c r="AX174" s="221">
        <v>0</v>
      </c>
      <c r="AY174" s="221">
        <v>0</v>
      </c>
      <c r="AZ174" s="221">
        <v>0</v>
      </c>
      <c r="BA174" s="221">
        <v>0</v>
      </c>
      <c r="BB174" s="221">
        <v>0</v>
      </c>
      <c r="BC174" s="221">
        <v>0</v>
      </c>
      <c r="BD174" s="221">
        <v>0</v>
      </c>
      <c r="BE174" s="221">
        <v>0</v>
      </c>
      <c r="BF174" s="221">
        <v>0</v>
      </c>
      <c r="BG174" s="221">
        <v>0</v>
      </c>
      <c r="BH174" s="221">
        <v>0</v>
      </c>
      <c r="BI174" s="221">
        <v>0</v>
      </c>
      <c r="BJ174" s="221">
        <v>0</v>
      </c>
      <c r="BK174" s="221">
        <v>0</v>
      </c>
      <c r="BL174" s="221">
        <v>0</v>
      </c>
      <c r="BM174" s="221">
        <v>0</v>
      </c>
      <c r="BN174" s="221">
        <v>0</v>
      </c>
      <c r="BO174" s="221">
        <v>0</v>
      </c>
      <c r="BP174" s="221">
        <v>0</v>
      </c>
      <c r="BQ174" s="213" t="s">
        <v>102</v>
      </c>
    </row>
    <row r="175" spans="1:69" x14ac:dyDescent="0.3">
      <c r="A175" s="220">
        <v>46335</v>
      </c>
      <c r="B175" s="221">
        <v>1087.9285611299999</v>
      </c>
      <c r="C175" s="222"/>
      <c r="D175" s="221">
        <v>1087.9285611299999</v>
      </c>
      <c r="E175" s="222">
        <v>1.00052531</v>
      </c>
      <c r="F175" s="222">
        <v>1.0047377364076666</v>
      </c>
      <c r="G175" s="222">
        <v>1.0024193020000001</v>
      </c>
      <c r="H175" s="222">
        <v>1.0071685040238574</v>
      </c>
      <c r="I175" s="221">
        <v>7.7988202400000004</v>
      </c>
      <c r="J175" s="221">
        <v>0</v>
      </c>
      <c r="K175" s="221">
        <v>7.7988202400000004</v>
      </c>
      <c r="L175" s="221">
        <v>1095.7273813699999</v>
      </c>
      <c r="M175" s="223"/>
      <c r="N175" s="221">
        <v>0</v>
      </c>
      <c r="O175" s="221">
        <v>0</v>
      </c>
      <c r="P175" s="221">
        <v>0</v>
      </c>
      <c r="Q175" s="221">
        <v>0</v>
      </c>
      <c r="R175" s="221">
        <v>1095.72738136</v>
      </c>
      <c r="S175" s="222">
        <v>8714</v>
      </c>
      <c r="T175" s="221">
        <v>9548168.4011710398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0"/>
      <c r="AF175" s="220"/>
      <c r="AG175" s="222">
        <v>0</v>
      </c>
      <c r="AH175" s="224">
        <v>0</v>
      </c>
      <c r="AI175" s="224">
        <v>0</v>
      </c>
      <c r="AJ175" s="224">
        <v>9</v>
      </c>
      <c r="AK175" s="224">
        <v>252</v>
      </c>
      <c r="AL175" s="220"/>
      <c r="AM175" s="222"/>
      <c r="AN175" s="220"/>
      <c r="AO175" s="222"/>
      <c r="AP175" s="222">
        <v>0</v>
      </c>
      <c r="AQ175" s="222">
        <v>0</v>
      </c>
      <c r="AR175" s="224">
        <v>0</v>
      </c>
      <c r="AS175" s="224">
        <v>0</v>
      </c>
      <c r="AT175" s="221">
        <v>0</v>
      </c>
      <c r="AU175" s="221">
        <v>0</v>
      </c>
      <c r="AV175" s="221">
        <v>0</v>
      </c>
      <c r="AW175" s="221">
        <v>0</v>
      </c>
      <c r="AX175" s="221">
        <v>0</v>
      </c>
      <c r="AY175" s="221">
        <v>0</v>
      </c>
      <c r="AZ175" s="221">
        <v>0</v>
      </c>
      <c r="BA175" s="221">
        <v>0</v>
      </c>
      <c r="BB175" s="221">
        <v>0</v>
      </c>
      <c r="BC175" s="221">
        <v>0</v>
      </c>
      <c r="BD175" s="221">
        <v>0</v>
      </c>
      <c r="BE175" s="221">
        <v>0</v>
      </c>
      <c r="BF175" s="221">
        <v>0</v>
      </c>
      <c r="BG175" s="221">
        <v>0</v>
      </c>
      <c r="BH175" s="221">
        <v>0</v>
      </c>
      <c r="BI175" s="221">
        <v>0</v>
      </c>
      <c r="BJ175" s="221">
        <v>0</v>
      </c>
      <c r="BK175" s="221">
        <v>0</v>
      </c>
      <c r="BL175" s="221">
        <v>0</v>
      </c>
      <c r="BM175" s="221">
        <v>0</v>
      </c>
      <c r="BN175" s="221">
        <v>0</v>
      </c>
      <c r="BO175" s="221">
        <v>0</v>
      </c>
      <c r="BP175" s="221">
        <v>0</v>
      </c>
      <c r="BQ175" s="213" t="s">
        <v>102</v>
      </c>
    </row>
    <row r="176" spans="1:69" x14ac:dyDescent="0.3">
      <c r="A176" s="220">
        <v>46336</v>
      </c>
      <c r="B176" s="221">
        <v>1087.9285611299999</v>
      </c>
      <c r="C176" s="222"/>
      <c r="D176" s="221">
        <v>1087.9285611299999</v>
      </c>
      <c r="E176" s="222">
        <v>1.00052531</v>
      </c>
      <c r="F176" s="222">
        <v>1.0052655351879789</v>
      </c>
      <c r="G176" s="222">
        <v>1.0026884739999999</v>
      </c>
      <c r="H176" s="222">
        <v>1.0079681702673857</v>
      </c>
      <c r="I176" s="221">
        <v>8.6687997200000009</v>
      </c>
      <c r="J176" s="221">
        <v>0</v>
      </c>
      <c r="K176" s="221">
        <v>8.6687997200000009</v>
      </c>
      <c r="L176" s="221">
        <v>1096.5973608499999</v>
      </c>
      <c r="M176" s="223"/>
      <c r="N176" s="221">
        <v>0</v>
      </c>
      <c r="O176" s="221">
        <v>0</v>
      </c>
      <c r="P176" s="221">
        <v>0</v>
      </c>
      <c r="Q176" s="221">
        <v>0</v>
      </c>
      <c r="R176" s="221">
        <v>1096.59736084</v>
      </c>
      <c r="S176" s="222">
        <v>8714</v>
      </c>
      <c r="T176" s="221">
        <v>9555749.4023597594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0"/>
      <c r="AF176" s="220"/>
      <c r="AG176" s="222">
        <v>0</v>
      </c>
      <c r="AH176" s="224">
        <v>0</v>
      </c>
      <c r="AI176" s="224">
        <v>0</v>
      </c>
      <c r="AJ176" s="224">
        <v>10</v>
      </c>
      <c r="AK176" s="224">
        <v>252</v>
      </c>
      <c r="AL176" s="220"/>
      <c r="AM176" s="222"/>
      <c r="AN176" s="220"/>
      <c r="AO176" s="222"/>
      <c r="AP176" s="222">
        <v>0</v>
      </c>
      <c r="AQ176" s="222">
        <v>0</v>
      </c>
      <c r="AR176" s="224">
        <v>0</v>
      </c>
      <c r="AS176" s="224">
        <v>0</v>
      </c>
      <c r="AT176" s="221">
        <v>0</v>
      </c>
      <c r="AU176" s="221">
        <v>0</v>
      </c>
      <c r="AV176" s="221">
        <v>0</v>
      </c>
      <c r="AW176" s="221">
        <v>0</v>
      </c>
      <c r="AX176" s="221">
        <v>0</v>
      </c>
      <c r="AY176" s="221">
        <v>0</v>
      </c>
      <c r="AZ176" s="221">
        <v>0</v>
      </c>
      <c r="BA176" s="221">
        <v>0</v>
      </c>
      <c r="BB176" s="221">
        <v>0</v>
      </c>
      <c r="BC176" s="221">
        <v>0</v>
      </c>
      <c r="BD176" s="221">
        <v>0</v>
      </c>
      <c r="BE176" s="221">
        <v>0</v>
      </c>
      <c r="BF176" s="221">
        <v>0</v>
      </c>
      <c r="BG176" s="221">
        <v>0</v>
      </c>
      <c r="BH176" s="221">
        <v>0</v>
      </c>
      <c r="BI176" s="221">
        <v>0</v>
      </c>
      <c r="BJ176" s="221">
        <v>0</v>
      </c>
      <c r="BK176" s="221">
        <v>0</v>
      </c>
      <c r="BL176" s="221">
        <v>0</v>
      </c>
      <c r="BM176" s="221">
        <v>0</v>
      </c>
      <c r="BN176" s="221">
        <v>0</v>
      </c>
      <c r="BO176" s="221">
        <v>0</v>
      </c>
      <c r="BP176" s="221">
        <v>0</v>
      </c>
      <c r="BQ176" s="213" t="s">
        <v>102</v>
      </c>
    </row>
    <row r="177" spans="1:69" x14ac:dyDescent="0.3">
      <c r="A177" s="220">
        <v>46337</v>
      </c>
      <c r="B177" s="221">
        <v>1087.9285611299999</v>
      </c>
      <c r="C177" s="222"/>
      <c r="D177" s="221">
        <v>1087.9285611299999</v>
      </c>
      <c r="E177" s="222">
        <v>1.00052531</v>
      </c>
      <c r="F177" s="222">
        <v>1.0057936112262684</v>
      </c>
      <c r="G177" s="222">
        <v>1.0029577190000001</v>
      </c>
      <c r="H177" s="222">
        <v>1.0087684648703756</v>
      </c>
      <c r="I177" s="221">
        <v>9.5394635099999991</v>
      </c>
      <c r="J177" s="221">
        <v>0</v>
      </c>
      <c r="K177" s="221">
        <v>9.5394635099999991</v>
      </c>
      <c r="L177" s="221">
        <v>1097.4680246399998</v>
      </c>
      <c r="M177" s="223"/>
      <c r="N177" s="221">
        <v>0</v>
      </c>
      <c r="O177" s="221">
        <v>0</v>
      </c>
      <c r="P177" s="221">
        <v>0</v>
      </c>
      <c r="Q177" s="221">
        <v>0</v>
      </c>
      <c r="R177" s="221">
        <v>1097.4680246299999</v>
      </c>
      <c r="S177" s="222">
        <v>8714</v>
      </c>
      <c r="T177" s="221">
        <v>9563336.3666258194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0"/>
      <c r="AF177" s="220"/>
      <c r="AG177" s="222">
        <v>0</v>
      </c>
      <c r="AH177" s="224">
        <v>0</v>
      </c>
      <c r="AI177" s="224">
        <v>0</v>
      </c>
      <c r="AJ177" s="224">
        <v>11</v>
      </c>
      <c r="AK177" s="224">
        <v>252</v>
      </c>
      <c r="AL177" s="220"/>
      <c r="AM177" s="222"/>
      <c r="AN177" s="220"/>
      <c r="AO177" s="222"/>
      <c r="AP177" s="222">
        <v>0</v>
      </c>
      <c r="AQ177" s="222">
        <v>0</v>
      </c>
      <c r="AR177" s="224">
        <v>0</v>
      </c>
      <c r="AS177" s="224">
        <v>0</v>
      </c>
      <c r="AT177" s="221">
        <v>0</v>
      </c>
      <c r="AU177" s="221">
        <v>0</v>
      </c>
      <c r="AV177" s="221">
        <v>0</v>
      </c>
      <c r="AW177" s="221">
        <v>0</v>
      </c>
      <c r="AX177" s="221">
        <v>0</v>
      </c>
      <c r="AY177" s="221">
        <v>0</v>
      </c>
      <c r="AZ177" s="221">
        <v>0</v>
      </c>
      <c r="BA177" s="221">
        <v>0</v>
      </c>
      <c r="BB177" s="221">
        <v>0</v>
      </c>
      <c r="BC177" s="221">
        <v>0</v>
      </c>
      <c r="BD177" s="221">
        <v>0</v>
      </c>
      <c r="BE177" s="221">
        <v>0</v>
      </c>
      <c r="BF177" s="221">
        <v>0</v>
      </c>
      <c r="BG177" s="221">
        <v>0</v>
      </c>
      <c r="BH177" s="221">
        <v>0</v>
      </c>
      <c r="BI177" s="221">
        <v>0</v>
      </c>
      <c r="BJ177" s="221">
        <v>0</v>
      </c>
      <c r="BK177" s="221">
        <v>0</v>
      </c>
      <c r="BL177" s="221">
        <v>0</v>
      </c>
      <c r="BM177" s="221">
        <v>0</v>
      </c>
      <c r="BN177" s="221">
        <v>0</v>
      </c>
      <c r="BO177" s="221">
        <v>0</v>
      </c>
      <c r="BP177" s="221">
        <v>0</v>
      </c>
      <c r="BQ177" s="213" t="s">
        <v>102</v>
      </c>
    </row>
    <row r="178" spans="1:69" x14ac:dyDescent="0.3">
      <c r="A178" s="220">
        <v>46338</v>
      </c>
      <c r="B178" s="221">
        <v>1087.9285611299999</v>
      </c>
      <c r="C178" s="222"/>
      <c r="D178" s="221">
        <v>1087.9285611299999</v>
      </c>
      <c r="E178" s="222">
        <v>1.00052531</v>
      </c>
      <c r="F178" s="222">
        <v>1.0063219646681818</v>
      </c>
      <c r="G178" s="222">
        <v>1.003227036</v>
      </c>
      <c r="H178" s="222">
        <v>1.0095693971925104</v>
      </c>
      <c r="I178" s="221">
        <v>10.410820299999999</v>
      </c>
      <c r="J178" s="221">
        <v>0</v>
      </c>
      <c r="K178" s="221">
        <v>10.410820299999999</v>
      </c>
      <c r="L178" s="221">
        <v>1098.33938143</v>
      </c>
      <c r="M178" s="223"/>
      <c r="N178" s="221">
        <v>0</v>
      </c>
      <c r="O178" s="221">
        <v>0</v>
      </c>
      <c r="P178" s="221">
        <v>0</v>
      </c>
      <c r="Q178" s="221">
        <v>0</v>
      </c>
      <c r="R178" s="221">
        <v>1098.33938143</v>
      </c>
      <c r="S178" s="222">
        <v>8714</v>
      </c>
      <c r="T178" s="221">
        <v>9570929.3697810192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0"/>
      <c r="AF178" s="220"/>
      <c r="AG178" s="222">
        <v>0</v>
      </c>
      <c r="AH178" s="224">
        <v>0</v>
      </c>
      <c r="AI178" s="224">
        <v>0</v>
      </c>
      <c r="AJ178" s="224">
        <v>12</v>
      </c>
      <c r="AK178" s="224">
        <v>252</v>
      </c>
      <c r="AL178" s="220"/>
      <c r="AM178" s="222"/>
      <c r="AN178" s="220"/>
      <c r="AO178" s="222"/>
      <c r="AP178" s="222">
        <v>0</v>
      </c>
      <c r="AQ178" s="222">
        <v>0</v>
      </c>
      <c r="AR178" s="224">
        <v>0</v>
      </c>
      <c r="AS178" s="224">
        <v>0</v>
      </c>
      <c r="AT178" s="221">
        <v>0</v>
      </c>
      <c r="AU178" s="221">
        <v>0</v>
      </c>
      <c r="AV178" s="221">
        <v>0</v>
      </c>
      <c r="AW178" s="221">
        <v>0</v>
      </c>
      <c r="AX178" s="221">
        <v>0</v>
      </c>
      <c r="AY178" s="221">
        <v>0</v>
      </c>
      <c r="AZ178" s="221">
        <v>0</v>
      </c>
      <c r="BA178" s="221">
        <v>0</v>
      </c>
      <c r="BB178" s="221">
        <v>0</v>
      </c>
      <c r="BC178" s="221">
        <v>0</v>
      </c>
      <c r="BD178" s="221">
        <v>0</v>
      </c>
      <c r="BE178" s="221">
        <v>0</v>
      </c>
      <c r="BF178" s="221">
        <v>0</v>
      </c>
      <c r="BG178" s="221">
        <v>0</v>
      </c>
      <c r="BH178" s="221">
        <v>0</v>
      </c>
      <c r="BI178" s="221">
        <v>0</v>
      </c>
      <c r="BJ178" s="221">
        <v>0</v>
      </c>
      <c r="BK178" s="221">
        <v>0</v>
      </c>
      <c r="BL178" s="221">
        <v>0</v>
      </c>
      <c r="BM178" s="221">
        <v>0</v>
      </c>
      <c r="BN178" s="221">
        <v>0</v>
      </c>
      <c r="BO178" s="221">
        <v>0</v>
      </c>
      <c r="BP178" s="221">
        <v>0</v>
      </c>
      <c r="BQ178" s="213" t="s">
        <v>102</v>
      </c>
    </row>
    <row r="179" spans="1:69" x14ac:dyDescent="0.3">
      <c r="A179" s="220">
        <v>46339</v>
      </c>
      <c r="B179" s="221">
        <v>1087.9285611299999</v>
      </c>
      <c r="C179" s="222"/>
      <c r="D179" s="221">
        <v>1087.9285611299999</v>
      </c>
      <c r="E179" s="222">
        <v>1.00052531</v>
      </c>
      <c r="F179" s="222">
        <v>1.0068505956594416</v>
      </c>
      <c r="G179" s="222">
        <v>1.003496425</v>
      </c>
      <c r="H179" s="222">
        <v>1.010370977609105</v>
      </c>
      <c r="I179" s="221">
        <v>11.28288317</v>
      </c>
      <c r="J179" s="221">
        <v>0</v>
      </c>
      <c r="K179" s="221">
        <v>11.28288317</v>
      </c>
      <c r="L179" s="221">
        <v>1099.2114443</v>
      </c>
      <c r="M179" s="223"/>
      <c r="N179" s="221">
        <v>0</v>
      </c>
      <c r="O179" s="221">
        <v>0</v>
      </c>
      <c r="P179" s="221">
        <v>0</v>
      </c>
      <c r="Q179" s="221">
        <v>0</v>
      </c>
      <c r="R179" s="221">
        <v>1099.2114443</v>
      </c>
      <c r="S179" s="222">
        <v>8714</v>
      </c>
      <c r="T179" s="221">
        <v>9578528.5256302003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0"/>
      <c r="AF179" s="220"/>
      <c r="AG179" s="222">
        <v>0</v>
      </c>
      <c r="AH179" s="224">
        <v>0</v>
      </c>
      <c r="AI179" s="224">
        <v>0</v>
      </c>
      <c r="AJ179" s="224">
        <v>13</v>
      </c>
      <c r="AK179" s="224">
        <v>252</v>
      </c>
      <c r="AL179" s="220"/>
      <c r="AM179" s="222"/>
      <c r="AN179" s="220"/>
      <c r="AO179" s="222"/>
      <c r="AP179" s="222">
        <v>0</v>
      </c>
      <c r="AQ179" s="222">
        <v>0</v>
      </c>
      <c r="AR179" s="224">
        <v>0</v>
      </c>
      <c r="AS179" s="224">
        <v>0</v>
      </c>
      <c r="AT179" s="221">
        <v>0</v>
      </c>
      <c r="AU179" s="221">
        <v>0</v>
      </c>
      <c r="AV179" s="221">
        <v>0</v>
      </c>
      <c r="AW179" s="221">
        <v>0</v>
      </c>
      <c r="AX179" s="221">
        <v>0</v>
      </c>
      <c r="AY179" s="221">
        <v>0</v>
      </c>
      <c r="AZ179" s="221">
        <v>0</v>
      </c>
      <c r="BA179" s="221">
        <v>0</v>
      </c>
      <c r="BB179" s="221">
        <v>0</v>
      </c>
      <c r="BC179" s="221">
        <v>0</v>
      </c>
      <c r="BD179" s="221">
        <v>0</v>
      </c>
      <c r="BE179" s="221">
        <v>0</v>
      </c>
      <c r="BF179" s="221">
        <v>0</v>
      </c>
      <c r="BG179" s="221">
        <v>0</v>
      </c>
      <c r="BH179" s="221">
        <v>0</v>
      </c>
      <c r="BI179" s="221">
        <v>0</v>
      </c>
      <c r="BJ179" s="221">
        <v>0</v>
      </c>
      <c r="BK179" s="221">
        <v>0</v>
      </c>
      <c r="BL179" s="221">
        <v>0</v>
      </c>
      <c r="BM179" s="221">
        <v>0</v>
      </c>
      <c r="BN179" s="221">
        <v>0</v>
      </c>
      <c r="BO179" s="221">
        <v>0</v>
      </c>
      <c r="BP179" s="221">
        <v>0</v>
      </c>
      <c r="BQ179" s="213" t="s">
        <v>102</v>
      </c>
    </row>
    <row r="180" spans="1:69" x14ac:dyDescent="0.3">
      <c r="A180" s="220">
        <v>46340</v>
      </c>
      <c r="B180" s="221">
        <v>1087.9285611299999</v>
      </c>
      <c r="C180" s="222"/>
      <c r="D180" s="221">
        <v>1087.9285611299999</v>
      </c>
      <c r="E180" s="222">
        <v>1</v>
      </c>
      <c r="F180" s="222">
        <v>1.0068505956594416</v>
      </c>
      <c r="G180" s="222">
        <v>1.003496425</v>
      </c>
      <c r="H180" s="222">
        <v>1.010370977609105</v>
      </c>
      <c r="I180" s="221">
        <v>11.28288317</v>
      </c>
      <c r="J180" s="221">
        <v>0</v>
      </c>
      <c r="K180" s="221">
        <v>11.28288317</v>
      </c>
      <c r="L180" s="221">
        <v>1099.2114443</v>
      </c>
      <c r="M180" s="223"/>
      <c r="N180" s="221">
        <v>0</v>
      </c>
      <c r="O180" s="221">
        <v>0</v>
      </c>
      <c r="P180" s="221">
        <v>0</v>
      </c>
      <c r="Q180" s="221">
        <v>0</v>
      </c>
      <c r="R180" s="221">
        <v>1099.2114443</v>
      </c>
      <c r="S180" s="222">
        <v>8714</v>
      </c>
      <c r="T180" s="221">
        <v>9578528.5256302003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0"/>
      <c r="AF180" s="220"/>
      <c r="AG180" s="222">
        <v>0</v>
      </c>
      <c r="AH180" s="224">
        <v>0</v>
      </c>
      <c r="AI180" s="224">
        <v>0</v>
      </c>
      <c r="AJ180" s="224">
        <v>13</v>
      </c>
      <c r="AK180" s="224">
        <v>252</v>
      </c>
      <c r="AL180" s="220"/>
      <c r="AM180" s="222"/>
      <c r="AN180" s="220"/>
      <c r="AO180" s="222"/>
      <c r="AP180" s="222">
        <v>0</v>
      </c>
      <c r="AQ180" s="222">
        <v>0</v>
      </c>
      <c r="AR180" s="224">
        <v>0</v>
      </c>
      <c r="AS180" s="224">
        <v>0</v>
      </c>
      <c r="AT180" s="221">
        <v>0</v>
      </c>
      <c r="AU180" s="221">
        <v>0</v>
      </c>
      <c r="AV180" s="221">
        <v>0</v>
      </c>
      <c r="AW180" s="221">
        <v>0</v>
      </c>
      <c r="AX180" s="221">
        <v>0</v>
      </c>
      <c r="AY180" s="221">
        <v>0</v>
      </c>
      <c r="AZ180" s="221">
        <v>0</v>
      </c>
      <c r="BA180" s="221">
        <v>0</v>
      </c>
      <c r="BB180" s="221">
        <v>0</v>
      </c>
      <c r="BC180" s="221">
        <v>0</v>
      </c>
      <c r="BD180" s="221">
        <v>0</v>
      </c>
      <c r="BE180" s="221">
        <v>0</v>
      </c>
      <c r="BF180" s="221">
        <v>0</v>
      </c>
      <c r="BG180" s="221">
        <v>0</v>
      </c>
      <c r="BH180" s="221">
        <v>0</v>
      </c>
      <c r="BI180" s="221">
        <v>0</v>
      </c>
      <c r="BJ180" s="221">
        <v>0</v>
      </c>
      <c r="BK180" s="221">
        <v>0</v>
      </c>
      <c r="BL180" s="221">
        <v>0</v>
      </c>
      <c r="BM180" s="221">
        <v>0</v>
      </c>
      <c r="BN180" s="221">
        <v>0</v>
      </c>
      <c r="BO180" s="221">
        <v>0</v>
      </c>
      <c r="BP180" s="221">
        <v>0</v>
      </c>
      <c r="BQ180" s="213" t="s">
        <v>102</v>
      </c>
    </row>
    <row r="181" spans="1:69" x14ac:dyDescent="0.3">
      <c r="A181" s="220">
        <v>46341</v>
      </c>
      <c r="B181" s="221">
        <v>1087.9285611299999</v>
      </c>
      <c r="C181" s="222"/>
      <c r="D181" s="221">
        <v>1087.9285611299999</v>
      </c>
      <c r="E181" s="222">
        <v>1</v>
      </c>
      <c r="F181" s="222">
        <v>1.0068505956594416</v>
      </c>
      <c r="G181" s="222">
        <v>1.003496425</v>
      </c>
      <c r="H181" s="222">
        <v>1.010370977609105</v>
      </c>
      <c r="I181" s="221">
        <v>11.28288317</v>
      </c>
      <c r="J181" s="221">
        <v>0</v>
      </c>
      <c r="K181" s="221">
        <v>11.28288317</v>
      </c>
      <c r="L181" s="221">
        <v>1099.2114443</v>
      </c>
      <c r="M181" s="223"/>
      <c r="N181" s="221">
        <v>0</v>
      </c>
      <c r="O181" s="221">
        <v>0</v>
      </c>
      <c r="P181" s="221">
        <v>0</v>
      </c>
      <c r="Q181" s="221">
        <v>0</v>
      </c>
      <c r="R181" s="221">
        <v>1099.2114443</v>
      </c>
      <c r="S181" s="222">
        <v>8714</v>
      </c>
      <c r="T181" s="221">
        <v>9578528.5256302003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0"/>
      <c r="AF181" s="220"/>
      <c r="AG181" s="222">
        <v>0</v>
      </c>
      <c r="AH181" s="224">
        <v>0</v>
      </c>
      <c r="AI181" s="224">
        <v>0</v>
      </c>
      <c r="AJ181" s="224">
        <v>13</v>
      </c>
      <c r="AK181" s="224">
        <v>252</v>
      </c>
      <c r="AL181" s="220"/>
      <c r="AM181" s="222"/>
      <c r="AN181" s="220"/>
      <c r="AO181" s="222"/>
      <c r="AP181" s="222">
        <v>0</v>
      </c>
      <c r="AQ181" s="222">
        <v>0</v>
      </c>
      <c r="AR181" s="224">
        <v>0</v>
      </c>
      <c r="AS181" s="224">
        <v>0</v>
      </c>
      <c r="AT181" s="221">
        <v>0</v>
      </c>
      <c r="AU181" s="221">
        <v>0</v>
      </c>
      <c r="AV181" s="221">
        <v>0</v>
      </c>
      <c r="AW181" s="221">
        <v>0</v>
      </c>
      <c r="AX181" s="221">
        <v>0</v>
      </c>
      <c r="AY181" s="221">
        <v>0</v>
      </c>
      <c r="AZ181" s="221">
        <v>0</v>
      </c>
      <c r="BA181" s="221">
        <v>0</v>
      </c>
      <c r="BB181" s="221">
        <v>0</v>
      </c>
      <c r="BC181" s="221">
        <v>0</v>
      </c>
      <c r="BD181" s="221">
        <v>0</v>
      </c>
      <c r="BE181" s="221">
        <v>0</v>
      </c>
      <c r="BF181" s="221">
        <v>0</v>
      </c>
      <c r="BG181" s="221">
        <v>0</v>
      </c>
      <c r="BH181" s="221">
        <v>0</v>
      </c>
      <c r="BI181" s="221">
        <v>0</v>
      </c>
      <c r="BJ181" s="221">
        <v>0</v>
      </c>
      <c r="BK181" s="221">
        <v>0</v>
      </c>
      <c r="BL181" s="221">
        <v>0</v>
      </c>
      <c r="BM181" s="221">
        <v>0</v>
      </c>
      <c r="BN181" s="221">
        <v>0</v>
      </c>
      <c r="BO181" s="221">
        <v>0</v>
      </c>
      <c r="BP181" s="221">
        <v>0</v>
      </c>
      <c r="BQ181" s="213" t="s">
        <v>102</v>
      </c>
    </row>
    <row r="182" spans="1:69" x14ac:dyDescent="0.3">
      <c r="A182" s="220">
        <v>46342</v>
      </c>
      <c r="B182" s="221">
        <v>1087.9285611299999</v>
      </c>
      <c r="C182" s="222"/>
      <c r="D182" s="221">
        <v>1087.9285611299999</v>
      </c>
      <c r="E182" s="222">
        <v>1.00052531</v>
      </c>
      <c r="F182" s="222">
        <v>1.0073795043458473</v>
      </c>
      <c r="G182" s="222">
        <v>1.0037658869999999</v>
      </c>
      <c r="H182" s="222">
        <v>1.0111731773631165</v>
      </c>
      <c r="I182" s="221">
        <v>12.155618369999999</v>
      </c>
      <c r="J182" s="221">
        <v>0</v>
      </c>
      <c r="K182" s="221">
        <v>12.155618369999999</v>
      </c>
      <c r="L182" s="221">
        <v>1100.0841794999999</v>
      </c>
      <c r="M182" s="223"/>
      <c r="N182" s="221">
        <v>0</v>
      </c>
      <c r="O182" s="221">
        <v>0</v>
      </c>
      <c r="P182" s="221">
        <v>0</v>
      </c>
      <c r="Q182" s="221">
        <v>0</v>
      </c>
      <c r="R182" s="221">
        <v>1100.0841794999999</v>
      </c>
      <c r="S182" s="222">
        <v>8714</v>
      </c>
      <c r="T182" s="221">
        <v>9586133.5401629992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0"/>
      <c r="AF182" s="220"/>
      <c r="AG182" s="222">
        <v>0</v>
      </c>
      <c r="AH182" s="224">
        <v>0</v>
      </c>
      <c r="AI182" s="224">
        <v>0</v>
      </c>
      <c r="AJ182" s="224">
        <v>14</v>
      </c>
      <c r="AK182" s="224">
        <v>252</v>
      </c>
      <c r="AL182" s="220"/>
      <c r="AM182" s="222"/>
      <c r="AN182" s="220"/>
      <c r="AO182" s="222"/>
      <c r="AP182" s="222">
        <v>0</v>
      </c>
      <c r="AQ182" s="222">
        <v>0</v>
      </c>
      <c r="AR182" s="224">
        <v>0</v>
      </c>
      <c r="AS182" s="224">
        <v>0</v>
      </c>
      <c r="AT182" s="221">
        <v>0</v>
      </c>
      <c r="AU182" s="221">
        <v>0</v>
      </c>
      <c r="AV182" s="221">
        <v>0</v>
      </c>
      <c r="AW182" s="221">
        <v>0</v>
      </c>
      <c r="AX182" s="221">
        <v>0</v>
      </c>
      <c r="AY182" s="221">
        <v>0</v>
      </c>
      <c r="AZ182" s="221">
        <v>0</v>
      </c>
      <c r="BA182" s="221">
        <v>0</v>
      </c>
      <c r="BB182" s="221">
        <v>0</v>
      </c>
      <c r="BC182" s="221">
        <v>0</v>
      </c>
      <c r="BD182" s="221">
        <v>0</v>
      </c>
      <c r="BE182" s="221">
        <v>0</v>
      </c>
      <c r="BF182" s="221">
        <v>0</v>
      </c>
      <c r="BG182" s="221">
        <v>0</v>
      </c>
      <c r="BH182" s="221">
        <v>0</v>
      </c>
      <c r="BI182" s="221">
        <v>0</v>
      </c>
      <c r="BJ182" s="221">
        <v>0</v>
      </c>
      <c r="BK182" s="221">
        <v>0</v>
      </c>
      <c r="BL182" s="221">
        <v>0</v>
      </c>
      <c r="BM182" s="221">
        <v>0</v>
      </c>
      <c r="BN182" s="221">
        <v>0</v>
      </c>
      <c r="BO182" s="221">
        <v>0</v>
      </c>
      <c r="BP182" s="221">
        <v>0</v>
      </c>
      <c r="BQ182" s="213" t="s">
        <v>102</v>
      </c>
    </row>
    <row r="183" spans="1:69" x14ac:dyDescent="0.3">
      <c r="A183" s="220">
        <v>46343</v>
      </c>
      <c r="B183" s="221">
        <v>1087.9285611299999</v>
      </c>
      <c r="C183" s="222"/>
      <c r="D183" s="221">
        <v>1087.9285611299999</v>
      </c>
      <c r="E183" s="222">
        <v>1.00052531</v>
      </c>
      <c r="F183" s="222">
        <v>1.0079086908732753</v>
      </c>
      <c r="G183" s="222">
        <v>1.004035421</v>
      </c>
      <c r="H183" s="222">
        <v>1.0119760258937085</v>
      </c>
      <c r="I183" s="221">
        <v>13.029060729999999</v>
      </c>
      <c r="J183" s="221">
        <v>0</v>
      </c>
      <c r="K183" s="221">
        <v>13.029060729999999</v>
      </c>
      <c r="L183" s="221">
        <v>1100.95762186</v>
      </c>
      <c r="M183" s="223"/>
      <c r="N183" s="221">
        <v>0</v>
      </c>
      <c r="O183" s="221">
        <v>0</v>
      </c>
      <c r="P183" s="221">
        <v>0</v>
      </c>
      <c r="Q183" s="221">
        <v>0</v>
      </c>
      <c r="R183" s="221">
        <v>1100.95762186</v>
      </c>
      <c r="S183" s="222">
        <v>8714</v>
      </c>
      <c r="T183" s="221">
        <v>9593744.7168880403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0"/>
      <c r="AF183" s="220"/>
      <c r="AG183" s="222">
        <v>0</v>
      </c>
      <c r="AH183" s="224">
        <v>0</v>
      </c>
      <c r="AI183" s="224">
        <v>0</v>
      </c>
      <c r="AJ183" s="224">
        <v>15</v>
      </c>
      <c r="AK183" s="224">
        <v>252</v>
      </c>
      <c r="AL183" s="220"/>
      <c r="AM183" s="222"/>
      <c r="AN183" s="220"/>
      <c r="AO183" s="222"/>
      <c r="AP183" s="222">
        <v>0</v>
      </c>
      <c r="AQ183" s="222">
        <v>0</v>
      </c>
      <c r="AR183" s="224">
        <v>0</v>
      </c>
      <c r="AS183" s="224">
        <v>0</v>
      </c>
      <c r="AT183" s="221">
        <v>0</v>
      </c>
      <c r="AU183" s="221">
        <v>0</v>
      </c>
      <c r="AV183" s="221">
        <v>0</v>
      </c>
      <c r="AW183" s="221">
        <v>0</v>
      </c>
      <c r="AX183" s="221">
        <v>0</v>
      </c>
      <c r="AY183" s="221">
        <v>0</v>
      </c>
      <c r="AZ183" s="221">
        <v>0</v>
      </c>
      <c r="BA183" s="221">
        <v>0</v>
      </c>
      <c r="BB183" s="221">
        <v>0</v>
      </c>
      <c r="BC183" s="221">
        <v>0</v>
      </c>
      <c r="BD183" s="221">
        <v>0</v>
      </c>
      <c r="BE183" s="221">
        <v>0</v>
      </c>
      <c r="BF183" s="221">
        <v>0</v>
      </c>
      <c r="BG183" s="221">
        <v>0</v>
      </c>
      <c r="BH183" s="221">
        <v>0</v>
      </c>
      <c r="BI183" s="221">
        <v>0</v>
      </c>
      <c r="BJ183" s="221">
        <v>0</v>
      </c>
      <c r="BK183" s="221">
        <v>0</v>
      </c>
      <c r="BL183" s="221">
        <v>0</v>
      </c>
      <c r="BM183" s="221">
        <v>0</v>
      </c>
      <c r="BN183" s="221">
        <v>0</v>
      </c>
      <c r="BO183" s="221">
        <v>0</v>
      </c>
      <c r="BP183" s="221">
        <v>0</v>
      </c>
      <c r="BQ183" s="213" t="s">
        <v>102</v>
      </c>
    </row>
    <row r="184" spans="1:69" x14ac:dyDescent="0.3">
      <c r="A184" s="220">
        <v>46344</v>
      </c>
      <c r="B184" s="221">
        <v>1087.9285611299999</v>
      </c>
      <c r="C184" s="222"/>
      <c r="D184" s="221">
        <v>1087.9285611299999</v>
      </c>
      <c r="E184" s="222">
        <v>1.00052531</v>
      </c>
      <c r="F184" s="222">
        <v>1.008438155387678</v>
      </c>
      <c r="G184" s="222">
        <v>1.004305027</v>
      </c>
      <c r="H184" s="222">
        <v>1.0127795135066304</v>
      </c>
      <c r="I184" s="221">
        <v>13.903198270000001</v>
      </c>
      <c r="J184" s="221">
        <v>0</v>
      </c>
      <c r="K184" s="221">
        <v>13.903198270000001</v>
      </c>
      <c r="L184" s="221">
        <v>1101.8317594</v>
      </c>
      <c r="M184" s="223"/>
      <c r="N184" s="221">
        <v>0</v>
      </c>
      <c r="O184" s="221">
        <v>0</v>
      </c>
      <c r="P184" s="221">
        <v>0</v>
      </c>
      <c r="Q184" s="221">
        <v>0</v>
      </c>
      <c r="R184" s="221">
        <v>1101.8317594</v>
      </c>
      <c r="S184" s="222">
        <v>8714</v>
      </c>
      <c r="T184" s="221">
        <v>9601361.9514115993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0"/>
      <c r="AF184" s="220"/>
      <c r="AG184" s="222">
        <v>0</v>
      </c>
      <c r="AH184" s="224">
        <v>0</v>
      </c>
      <c r="AI184" s="224">
        <v>0</v>
      </c>
      <c r="AJ184" s="224">
        <v>16</v>
      </c>
      <c r="AK184" s="224">
        <v>252</v>
      </c>
      <c r="AL184" s="220"/>
      <c r="AM184" s="222"/>
      <c r="AN184" s="220"/>
      <c r="AO184" s="222"/>
      <c r="AP184" s="222">
        <v>0</v>
      </c>
      <c r="AQ184" s="222">
        <v>0</v>
      </c>
      <c r="AR184" s="224">
        <v>0</v>
      </c>
      <c r="AS184" s="224">
        <v>0</v>
      </c>
      <c r="AT184" s="221">
        <v>0</v>
      </c>
      <c r="AU184" s="221">
        <v>0</v>
      </c>
      <c r="AV184" s="221">
        <v>0</v>
      </c>
      <c r="AW184" s="221">
        <v>0</v>
      </c>
      <c r="AX184" s="221">
        <v>0</v>
      </c>
      <c r="AY184" s="221">
        <v>0</v>
      </c>
      <c r="AZ184" s="221">
        <v>0</v>
      </c>
      <c r="BA184" s="221">
        <v>0</v>
      </c>
      <c r="BB184" s="221">
        <v>0</v>
      </c>
      <c r="BC184" s="221">
        <v>0</v>
      </c>
      <c r="BD184" s="221">
        <v>0</v>
      </c>
      <c r="BE184" s="221">
        <v>0</v>
      </c>
      <c r="BF184" s="221">
        <v>0</v>
      </c>
      <c r="BG184" s="221">
        <v>0</v>
      </c>
      <c r="BH184" s="221">
        <v>0</v>
      </c>
      <c r="BI184" s="221">
        <v>0</v>
      </c>
      <c r="BJ184" s="221">
        <v>0</v>
      </c>
      <c r="BK184" s="221">
        <v>0</v>
      </c>
      <c r="BL184" s="221">
        <v>0</v>
      </c>
      <c r="BM184" s="221">
        <v>0</v>
      </c>
      <c r="BN184" s="221">
        <v>0</v>
      </c>
      <c r="BO184" s="221">
        <v>0</v>
      </c>
      <c r="BP184" s="221">
        <v>0</v>
      </c>
      <c r="BQ184" s="213" t="s">
        <v>102</v>
      </c>
    </row>
    <row r="185" spans="1:69" x14ac:dyDescent="0.3">
      <c r="A185" s="220">
        <v>46345</v>
      </c>
      <c r="B185" s="221">
        <v>1087.9285611299999</v>
      </c>
      <c r="C185" s="222"/>
      <c r="D185" s="221">
        <v>1087.9285611299999</v>
      </c>
      <c r="E185" s="222">
        <v>1.00052531</v>
      </c>
      <c r="F185" s="222">
        <v>1.0089678980350847</v>
      </c>
      <c r="G185" s="222">
        <v>1.0045747060000001</v>
      </c>
      <c r="H185" s="222">
        <v>1.0135836315059374</v>
      </c>
      <c r="I185" s="221">
        <v>14.77802121</v>
      </c>
      <c r="J185" s="221">
        <v>0</v>
      </c>
      <c r="K185" s="221">
        <v>14.77802121</v>
      </c>
      <c r="L185" s="221">
        <v>1102.7065823399998</v>
      </c>
      <c r="M185" s="223"/>
      <c r="N185" s="221">
        <v>0</v>
      </c>
      <c r="O185" s="221">
        <v>0</v>
      </c>
      <c r="P185" s="221">
        <v>0</v>
      </c>
      <c r="Q185" s="221">
        <v>0</v>
      </c>
      <c r="R185" s="221">
        <v>1102.7065823299999</v>
      </c>
      <c r="S185" s="222">
        <v>8714</v>
      </c>
      <c r="T185" s="221">
        <v>9608985.1584236193</v>
      </c>
      <c r="U185" s="221">
        <v>0</v>
      </c>
      <c r="V185" s="221">
        <v>0</v>
      </c>
      <c r="W185" s="221">
        <v>0</v>
      </c>
      <c r="X185" s="221">
        <v>0</v>
      </c>
      <c r="Y185" s="221">
        <v>0</v>
      </c>
      <c r="Z185" s="221">
        <v>0</v>
      </c>
      <c r="AA185" s="221">
        <v>0</v>
      </c>
      <c r="AB185" s="221">
        <v>0</v>
      </c>
      <c r="AC185" s="221">
        <v>0</v>
      </c>
      <c r="AD185" s="221">
        <v>0</v>
      </c>
      <c r="AE185" s="220"/>
      <c r="AF185" s="220"/>
      <c r="AG185" s="222">
        <v>0</v>
      </c>
      <c r="AH185" s="224">
        <v>0</v>
      </c>
      <c r="AI185" s="224">
        <v>0</v>
      </c>
      <c r="AJ185" s="224">
        <v>17</v>
      </c>
      <c r="AK185" s="224">
        <v>252</v>
      </c>
      <c r="AL185" s="220"/>
      <c r="AM185" s="222"/>
      <c r="AN185" s="220"/>
      <c r="AO185" s="222"/>
      <c r="AP185" s="222">
        <v>0</v>
      </c>
      <c r="AQ185" s="222">
        <v>0</v>
      </c>
      <c r="AR185" s="224">
        <v>0</v>
      </c>
      <c r="AS185" s="224">
        <v>0</v>
      </c>
      <c r="AT185" s="221">
        <v>0</v>
      </c>
      <c r="AU185" s="221">
        <v>0</v>
      </c>
      <c r="AV185" s="221">
        <v>0</v>
      </c>
      <c r="AW185" s="221">
        <v>0</v>
      </c>
      <c r="AX185" s="221">
        <v>0</v>
      </c>
      <c r="AY185" s="221">
        <v>0</v>
      </c>
      <c r="AZ185" s="221">
        <v>0</v>
      </c>
      <c r="BA185" s="221">
        <v>0</v>
      </c>
      <c r="BB185" s="221">
        <v>0</v>
      </c>
      <c r="BC185" s="221">
        <v>0</v>
      </c>
      <c r="BD185" s="221">
        <v>0</v>
      </c>
      <c r="BE185" s="221">
        <v>0</v>
      </c>
      <c r="BF185" s="221">
        <v>0</v>
      </c>
      <c r="BG185" s="221">
        <v>0</v>
      </c>
      <c r="BH185" s="221">
        <v>0</v>
      </c>
      <c r="BI185" s="221">
        <v>0</v>
      </c>
      <c r="BJ185" s="221">
        <v>0</v>
      </c>
      <c r="BK185" s="221">
        <v>0</v>
      </c>
      <c r="BL185" s="221">
        <v>0</v>
      </c>
      <c r="BM185" s="221">
        <v>0</v>
      </c>
      <c r="BN185" s="221">
        <v>0</v>
      </c>
      <c r="BO185" s="221">
        <v>0</v>
      </c>
      <c r="BP185" s="221">
        <v>0</v>
      </c>
      <c r="BQ185" s="213" t="s">
        <v>102</v>
      </c>
    </row>
    <row r="186" spans="1:69" x14ac:dyDescent="0.3">
      <c r="A186" s="220">
        <v>46346</v>
      </c>
      <c r="B186" s="221">
        <v>1087.9285611299999</v>
      </c>
      <c r="C186" s="222"/>
      <c r="D186" s="221">
        <v>1087.9285611299999</v>
      </c>
      <c r="E186" s="222">
        <v>1</v>
      </c>
      <c r="F186" s="222">
        <v>1.0089678980350847</v>
      </c>
      <c r="G186" s="222">
        <v>1.0045747060000001</v>
      </c>
      <c r="H186" s="222">
        <v>1.0135836315059374</v>
      </c>
      <c r="I186" s="221">
        <v>14.77802121</v>
      </c>
      <c r="J186" s="221">
        <v>0</v>
      </c>
      <c r="K186" s="221">
        <v>14.77802121</v>
      </c>
      <c r="L186" s="221">
        <v>1102.7065823399998</v>
      </c>
      <c r="M186" s="223"/>
      <c r="N186" s="221">
        <v>0</v>
      </c>
      <c r="O186" s="221">
        <v>0</v>
      </c>
      <c r="P186" s="221">
        <v>0</v>
      </c>
      <c r="Q186" s="221">
        <v>0</v>
      </c>
      <c r="R186" s="221">
        <v>1102.7065823299999</v>
      </c>
      <c r="S186" s="222">
        <v>8714</v>
      </c>
      <c r="T186" s="221">
        <v>9608985.1584236193</v>
      </c>
      <c r="U186" s="221">
        <v>0</v>
      </c>
      <c r="V186" s="221">
        <v>0</v>
      </c>
      <c r="W186" s="221">
        <v>0</v>
      </c>
      <c r="X186" s="221">
        <v>0</v>
      </c>
      <c r="Y186" s="221">
        <v>0</v>
      </c>
      <c r="Z186" s="221">
        <v>0</v>
      </c>
      <c r="AA186" s="221">
        <v>0</v>
      </c>
      <c r="AB186" s="221">
        <v>0</v>
      </c>
      <c r="AC186" s="221">
        <v>0</v>
      </c>
      <c r="AD186" s="221">
        <v>0</v>
      </c>
      <c r="AE186" s="220"/>
      <c r="AF186" s="220"/>
      <c r="AG186" s="222">
        <v>0</v>
      </c>
      <c r="AH186" s="224">
        <v>0</v>
      </c>
      <c r="AI186" s="224">
        <v>0</v>
      </c>
      <c r="AJ186" s="224">
        <v>17</v>
      </c>
      <c r="AK186" s="224">
        <v>252</v>
      </c>
      <c r="AL186" s="220"/>
      <c r="AM186" s="222"/>
      <c r="AN186" s="220"/>
      <c r="AO186" s="222"/>
      <c r="AP186" s="222">
        <v>0</v>
      </c>
      <c r="AQ186" s="222">
        <v>0</v>
      </c>
      <c r="AR186" s="224">
        <v>0</v>
      </c>
      <c r="AS186" s="224">
        <v>0</v>
      </c>
      <c r="AT186" s="221">
        <v>0</v>
      </c>
      <c r="AU186" s="221">
        <v>0</v>
      </c>
      <c r="AV186" s="221">
        <v>0</v>
      </c>
      <c r="AW186" s="221">
        <v>0</v>
      </c>
      <c r="AX186" s="221">
        <v>0</v>
      </c>
      <c r="AY186" s="221">
        <v>0</v>
      </c>
      <c r="AZ186" s="221">
        <v>0</v>
      </c>
      <c r="BA186" s="221">
        <v>0</v>
      </c>
      <c r="BB186" s="221">
        <v>0</v>
      </c>
      <c r="BC186" s="221">
        <v>0</v>
      </c>
      <c r="BD186" s="221">
        <v>0</v>
      </c>
      <c r="BE186" s="221">
        <v>0</v>
      </c>
      <c r="BF186" s="221">
        <v>0</v>
      </c>
      <c r="BG186" s="221">
        <v>0</v>
      </c>
      <c r="BH186" s="221">
        <v>0</v>
      </c>
      <c r="BI186" s="221">
        <v>0</v>
      </c>
      <c r="BJ186" s="221">
        <v>0</v>
      </c>
      <c r="BK186" s="221">
        <v>0</v>
      </c>
      <c r="BL186" s="221">
        <v>0</v>
      </c>
      <c r="BM186" s="221">
        <v>0</v>
      </c>
      <c r="BN186" s="221">
        <v>0</v>
      </c>
      <c r="BO186" s="221">
        <v>0</v>
      </c>
      <c r="BP186" s="221">
        <v>0</v>
      </c>
      <c r="BQ186" s="213" t="s">
        <v>102</v>
      </c>
    </row>
    <row r="187" spans="1:69" x14ac:dyDescent="0.3">
      <c r="A187" s="220">
        <v>46347</v>
      </c>
      <c r="B187" s="221">
        <v>1087.9285611299999</v>
      </c>
      <c r="C187" s="222"/>
      <c r="D187" s="221">
        <v>1087.9285611299999</v>
      </c>
      <c r="E187" s="222">
        <v>1</v>
      </c>
      <c r="F187" s="222">
        <v>1.0089678980350847</v>
      </c>
      <c r="G187" s="222">
        <v>1.0045747060000001</v>
      </c>
      <c r="H187" s="222">
        <v>1.0135836315059374</v>
      </c>
      <c r="I187" s="221">
        <v>14.77802121</v>
      </c>
      <c r="J187" s="221">
        <v>0</v>
      </c>
      <c r="K187" s="221">
        <v>14.77802121</v>
      </c>
      <c r="L187" s="221">
        <v>1102.7065823399998</v>
      </c>
      <c r="M187" s="223"/>
      <c r="N187" s="221">
        <v>0</v>
      </c>
      <c r="O187" s="221">
        <v>0</v>
      </c>
      <c r="P187" s="221">
        <v>0</v>
      </c>
      <c r="Q187" s="221">
        <v>0</v>
      </c>
      <c r="R187" s="221">
        <v>1102.7065823299999</v>
      </c>
      <c r="S187" s="222">
        <v>8714</v>
      </c>
      <c r="T187" s="221">
        <v>9608985.1584236193</v>
      </c>
      <c r="U187" s="221">
        <v>0</v>
      </c>
      <c r="V187" s="221">
        <v>0</v>
      </c>
      <c r="W187" s="221">
        <v>0</v>
      </c>
      <c r="X187" s="221">
        <v>0</v>
      </c>
      <c r="Y187" s="221">
        <v>0</v>
      </c>
      <c r="Z187" s="221">
        <v>0</v>
      </c>
      <c r="AA187" s="221">
        <v>0</v>
      </c>
      <c r="AB187" s="221">
        <v>0</v>
      </c>
      <c r="AC187" s="221">
        <v>0</v>
      </c>
      <c r="AD187" s="221">
        <v>0</v>
      </c>
      <c r="AE187" s="220"/>
      <c r="AF187" s="220"/>
      <c r="AG187" s="222">
        <v>0</v>
      </c>
      <c r="AH187" s="224">
        <v>0</v>
      </c>
      <c r="AI187" s="224">
        <v>0</v>
      </c>
      <c r="AJ187" s="224">
        <v>17</v>
      </c>
      <c r="AK187" s="224">
        <v>252</v>
      </c>
      <c r="AL187" s="220"/>
      <c r="AM187" s="222"/>
      <c r="AN187" s="220"/>
      <c r="AO187" s="222"/>
      <c r="AP187" s="222">
        <v>0</v>
      </c>
      <c r="AQ187" s="222">
        <v>0</v>
      </c>
      <c r="AR187" s="224">
        <v>0</v>
      </c>
      <c r="AS187" s="224">
        <v>0</v>
      </c>
      <c r="AT187" s="221">
        <v>0</v>
      </c>
      <c r="AU187" s="221">
        <v>0</v>
      </c>
      <c r="AV187" s="221">
        <v>0</v>
      </c>
      <c r="AW187" s="221">
        <v>0</v>
      </c>
      <c r="AX187" s="221">
        <v>0</v>
      </c>
      <c r="AY187" s="221">
        <v>0</v>
      </c>
      <c r="AZ187" s="221">
        <v>0</v>
      </c>
      <c r="BA187" s="221">
        <v>0</v>
      </c>
      <c r="BB187" s="221">
        <v>0</v>
      </c>
      <c r="BC187" s="221">
        <v>0</v>
      </c>
      <c r="BD187" s="221">
        <v>0</v>
      </c>
      <c r="BE187" s="221">
        <v>0</v>
      </c>
      <c r="BF187" s="221">
        <v>0</v>
      </c>
      <c r="BG187" s="221">
        <v>0</v>
      </c>
      <c r="BH187" s="221">
        <v>0</v>
      </c>
      <c r="BI187" s="221">
        <v>0</v>
      </c>
      <c r="BJ187" s="221">
        <v>0</v>
      </c>
      <c r="BK187" s="221">
        <v>0</v>
      </c>
      <c r="BL187" s="221">
        <v>0</v>
      </c>
      <c r="BM187" s="221">
        <v>0</v>
      </c>
      <c r="BN187" s="221">
        <v>0</v>
      </c>
      <c r="BO187" s="221">
        <v>0</v>
      </c>
      <c r="BP187" s="221">
        <v>0</v>
      </c>
      <c r="BQ187" s="213" t="s">
        <v>102</v>
      </c>
    </row>
    <row r="188" spans="1:69" x14ac:dyDescent="0.3">
      <c r="A188" s="220">
        <v>46348</v>
      </c>
      <c r="B188" s="221">
        <v>1087.9285611299999</v>
      </c>
      <c r="C188" s="222"/>
      <c r="D188" s="221">
        <v>1087.9285611299999</v>
      </c>
      <c r="E188" s="222">
        <v>1</v>
      </c>
      <c r="F188" s="222">
        <v>1.0089678980350847</v>
      </c>
      <c r="G188" s="222">
        <v>1.0045747060000001</v>
      </c>
      <c r="H188" s="222">
        <v>1.0135836315059374</v>
      </c>
      <c r="I188" s="221">
        <v>14.77802121</v>
      </c>
      <c r="J188" s="221">
        <v>0</v>
      </c>
      <c r="K188" s="221">
        <v>14.77802121</v>
      </c>
      <c r="L188" s="221">
        <v>1102.7065823399998</v>
      </c>
      <c r="M188" s="223"/>
      <c r="N188" s="221">
        <v>0</v>
      </c>
      <c r="O188" s="221">
        <v>0</v>
      </c>
      <c r="P188" s="221">
        <v>0</v>
      </c>
      <c r="Q188" s="221">
        <v>0</v>
      </c>
      <c r="R188" s="221">
        <v>1102.7065823299999</v>
      </c>
      <c r="S188" s="222">
        <v>8714</v>
      </c>
      <c r="T188" s="221">
        <v>9608985.1584236193</v>
      </c>
      <c r="U188" s="221">
        <v>0</v>
      </c>
      <c r="V188" s="221">
        <v>0</v>
      </c>
      <c r="W188" s="221">
        <v>0</v>
      </c>
      <c r="X188" s="221">
        <v>0</v>
      </c>
      <c r="Y188" s="221">
        <v>0</v>
      </c>
      <c r="Z188" s="221">
        <v>0</v>
      </c>
      <c r="AA188" s="221">
        <v>0</v>
      </c>
      <c r="AB188" s="221">
        <v>0</v>
      </c>
      <c r="AC188" s="221">
        <v>0</v>
      </c>
      <c r="AD188" s="221">
        <v>0</v>
      </c>
      <c r="AE188" s="220"/>
      <c r="AF188" s="220"/>
      <c r="AG188" s="222">
        <v>0</v>
      </c>
      <c r="AH188" s="224">
        <v>0</v>
      </c>
      <c r="AI188" s="224">
        <v>0</v>
      </c>
      <c r="AJ188" s="224">
        <v>17</v>
      </c>
      <c r="AK188" s="224">
        <v>252</v>
      </c>
      <c r="AL188" s="220"/>
      <c r="AM188" s="222"/>
      <c r="AN188" s="220"/>
      <c r="AO188" s="222"/>
      <c r="AP188" s="222">
        <v>0</v>
      </c>
      <c r="AQ188" s="222">
        <v>0</v>
      </c>
      <c r="AR188" s="224">
        <v>0</v>
      </c>
      <c r="AS188" s="224">
        <v>0</v>
      </c>
      <c r="AT188" s="221">
        <v>0</v>
      </c>
      <c r="AU188" s="221">
        <v>0</v>
      </c>
      <c r="AV188" s="221">
        <v>0</v>
      </c>
      <c r="AW188" s="221">
        <v>0</v>
      </c>
      <c r="AX188" s="221">
        <v>0</v>
      </c>
      <c r="AY188" s="221">
        <v>0</v>
      </c>
      <c r="AZ188" s="221">
        <v>0</v>
      </c>
      <c r="BA188" s="221">
        <v>0</v>
      </c>
      <c r="BB188" s="221">
        <v>0</v>
      </c>
      <c r="BC188" s="221">
        <v>0</v>
      </c>
      <c r="BD188" s="221">
        <v>0</v>
      </c>
      <c r="BE188" s="221">
        <v>0</v>
      </c>
      <c r="BF188" s="221">
        <v>0</v>
      </c>
      <c r="BG188" s="221">
        <v>0</v>
      </c>
      <c r="BH188" s="221">
        <v>0</v>
      </c>
      <c r="BI188" s="221">
        <v>0</v>
      </c>
      <c r="BJ188" s="221">
        <v>0</v>
      </c>
      <c r="BK188" s="221">
        <v>0</v>
      </c>
      <c r="BL188" s="221">
        <v>0</v>
      </c>
      <c r="BM188" s="221">
        <v>0</v>
      </c>
      <c r="BN188" s="221">
        <v>0</v>
      </c>
      <c r="BO188" s="221">
        <v>0</v>
      </c>
      <c r="BP188" s="221">
        <v>0</v>
      </c>
      <c r="BQ188" s="213" t="s">
        <v>102</v>
      </c>
    </row>
    <row r="189" spans="1:69" x14ac:dyDescent="0.3">
      <c r="A189" s="220">
        <v>46349</v>
      </c>
      <c r="B189" s="221">
        <v>1087.9285611299999</v>
      </c>
      <c r="C189" s="222"/>
      <c r="D189" s="221">
        <v>1087.9285611299999</v>
      </c>
      <c r="E189" s="222">
        <v>1.00052531</v>
      </c>
      <c r="F189" s="222">
        <v>1.0094979189616016</v>
      </c>
      <c r="G189" s="222">
        <v>1.0048444569999999</v>
      </c>
      <c r="H189" s="222">
        <v>1.0143883892650294</v>
      </c>
      <c r="I189" s="221">
        <v>15.65353934</v>
      </c>
      <c r="J189" s="221">
        <v>0</v>
      </c>
      <c r="K189" s="221">
        <v>15.65353934</v>
      </c>
      <c r="L189" s="221">
        <v>1103.5821004699999</v>
      </c>
      <c r="M189" s="223"/>
      <c r="N189" s="221">
        <v>0</v>
      </c>
      <c r="O189" s="221">
        <v>0</v>
      </c>
      <c r="P189" s="221">
        <v>0</v>
      </c>
      <c r="Q189" s="221">
        <v>0</v>
      </c>
      <c r="R189" s="221">
        <v>1103.5821004699999</v>
      </c>
      <c r="S189" s="222">
        <v>8714</v>
      </c>
      <c r="T189" s="221">
        <v>9616614.4234955795</v>
      </c>
      <c r="U189" s="221">
        <v>0</v>
      </c>
      <c r="V189" s="221">
        <v>0</v>
      </c>
      <c r="W189" s="221">
        <v>0</v>
      </c>
      <c r="X189" s="221">
        <v>0</v>
      </c>
      <c r="Y189" s="221">
        <v>0</v>
      </c>
      <c r="Z189" s="221">
        <v>0</v>
      </c>
      <c r="AA189" s="221">
        <v>0</v>
      </c>
      <c r="AB189" s="221">
        <v>0</v>
      </c>
      <c r="AC189" s="221">
        <v>0</v>
      </c>
      <c r="AD189" s="221">
        <v>0</v>
      </c>
      <c r="AE189" s="220"/>
      <c r="AF189" s="220"/>
      <c r="AG189" s="222">
        <v>0</v>
      </c>
      <c r="AH189" s="224">
        <v>0</v>
      </c>
      <c r="AI189" s="224">
        <v>0</v>
      </c>
      <c r="AJ189" s="224">
        <v>18</v>
      </c>
      <c r="AK189" s="224">
        <v>252</v>
      </c>
      <c r="AL189" s="220"/>
      <c r="AM189" s="222"/>
      <c r="AN189" s="220"/>
      <c r="AO189" s="222"/>
      <c r="AP189" s="222">
        <v>0</v>
      </c>
      <c r="AQ189" s="222">
        <v>0</v>
      </c>
      <c r="AR189" s="224">
        <v>0</v>
      </c>
      <c r="AS189" s="224">
        <v>0</v>
      </c>
      <c r="AT189" s="221">
        <v>0</v>
      </c>
      <c r="AU189" s="221">
        <v>0</v>
      </c>
      <c r="AV189" s="221">
        <v>0</v>
      </c>
      <c r="AW189" s="221">
        <v>0</v>
      </c>
      <c r="AX189" s="221">
        <v>0</v>
      </c>
      <c r="AY189" s="221">
        <v>0</v>
      </c>
      <c r="AZ189" s="221">
        <v>0</v>
      </c>
      <c r="BA189" s="221">
        <v>0</v>
      </c>
      <c r="BB189" s="221">
        <v>0</v>
      </c>
      <c r="BC189" s="221">
        <v>0</v>
      </c>
      <c r="BD189" s="221">
        <v>0</v>
      </c>
      <c r="BE189" s="221">
        <v>0</v>
      </c>
      <c r="BF189" s="221">
        <v>0</v>
      </c>
      <c r="BG189" s="221">
        <v>0</v>
      </c>
      <c r="BH189" s="221">
        <v>0</v>
      </c>
      <c r="BI189" s="221">
        <v>0</v>
      </c>
      <c r="BJ189" s="221">
        <v>0</v>
      </c>
      <c r="BK189" s="221">
        <v>0</v>
      </c>
      <c r="BL189" s="221">
        <v>0</v>
      </c>
      <c r="BM189" s="221">
        <v>0</v>
      </c>
      <c r="BN189" s="221">
        <v>0</v>
      </c>
      <c r="BO189" s="221">
        <v>0</v>
      </c>
      <c r="BP189" s="221">
        <v>0</v>
      </c>
      <c r="BQ189" s="213" t="s">
        <v>102</v>
      </c>
    </row>
    <row r="190" spans="1:69" x14ac:dyDescent="0.3">
      <c r="A190" s="220">
        <v>46350</v>
      </c>
      <c r="B190" s="221">
        <v>1087.9285611299999</v>
      </c>
      <c r="C190" s="222"/>
      <c r="D190" s="221">
        <v>1087.9285611299999</v>
      </c>
      <c r="E190" s="222">
        <v>1.00052531</v>
      </c>
      <c r="F190" s="222">
        <v>1.0100282183134113</v>
      </c>
      <c r="G190" s="222">
        <v>1.005114281</v>
      </c>
      <c r="H190" s="222">
        <v>1.0151937881350097</v>
      </c>
      <c r="I190" s="221">
        <v>16.529755909999999</v>
      </c>
      <c r="J190" s="221">
        <v>0</v>
      </c>
      <c r="K190" s="221">
        <v>16.529755909999999</v>
      </c>
      <c r="L190" s="221">
        <v>1104.4583170399999</v>
      </c>
      <c r="M190" s="223"/>
      <c r="N190" s="221">
        <v>0</v>
      </c>
      <c r="O190" s="221">
        <v>0</v>
      </c>
      <c r="P190" s="221">
        <v>0</v>
      </c>
      <c r="Q190" s="221">
        <v>0</v>
      </c>
      <c r="R190" s="221">
        <v>1104.45831703</v>
      </c>
      <c r="S190" s="222">
        <v>8714</v>
      </c>
      <c r="T190" s="221">
        <v>9624249.7745994199</v>
      </c>
      <c r="U190" s="221">
        <v>0</v>
      </c>
      <c r="V190" s="221">
        <v>0</v>
      </c>
      <c r="W190" s="221">
        <v>0</v>
      </c>
      <c r="X190" s="221">
        <v>0</v>
      </c>
      <c r="Y190" s="221">
        <v>0</v>
      </c>
      <c r="Z190" s="221">
        <v>0</v>
      </c>
      <c r="AA190" s="221">
        <v>0</v>
      </c>
      <c r="AB190" s="221">
        <v>0</v>
      </c>
      <c r="AC190" s="221">
        <v>0</v>
      </c>
      <c r="AD190" s="221">
        <v>0</v>
      </c>
      <c r="AE190" s="220"/>
      <c r="AF190" s="220"/>
      <c r="AG190" s="222">
        <v>0</v>
      </c>
      <c r="AH190" s="224">
        <v>0</v>
      </c>
      <c r="AI190" s="224">
        <v>0</v>
      </c>
      <c r="AJ190" s="224">
        <v>19</v>
      </c>
      <c r="AK190" s="224">
        <v>252</v>
      </c>
      <c r="AL190" s="220"/>
      <c r="AM190" s="222"/>
      <c r="AN190" s="220"/>
      <c r="AO190" s="222"/>
      <c r="AP190" s="222">
        <v>0</v>
      </c>
      <c r="AQ190" s="222">
        <v>0</v>
      </c>
      <c r="AR190" s="224">
        <v>0</v>
      </c>
      <c r="AS190" s="224">
        <v>0</v>
      </c>
      <c r="AT190" s="221">
        <v>0</v>
      </c>
      <c r="AU190" s="221">
        <v>0</v>
      </c>
      <c r="AV190" s="221">
        <v>0</v>
      </c>
      <c r="AW190" s="221">
        <v>0</v>
      </c>
      <c r="AX190" s="221">
        <v>0</v>
      </c>
      <c r="AY190" s="221">
        <v>0</v>
      </c>
      <c r="AZ190" s="221">
        <v>0</v>
      </c>
      <c r="BA190" s="221">
        <v>0</v>
      </c>
      <c r="BB190" s="221">
        <v>0</v>
      </c>
      <c r="BC190" s="221">
        <v>0</v>
      </c>
      <c r="BD190" s="221">
        <v>0</v>
      </c>
      <c r="BE190" s="221">
        <v>0</v>
      </c>
      <c r="BF190" s="221">
        <v>0</v>
      </c>
      <c r="BG190" s="221">
        <v>0</v>
      </c>
      <c r="BH190" s="221">
        <v>0</v>
      </c>
      <c r="BI190" s="221">
        <v>0</v>
      </c>
      <c r="BJ190" s="221">
        <v>0</v>
      </c>
      <c r="BK190" s="221">
        <v>0</v>
      </c>
      <c r="BL190" s="221">
        <v>0</v>
      </c>
      <c r="BM190" s="221">
        <v>0</v>
      </c>
      <c r="BN190" s="221">
        <v>0</v>
      </c>
      <c r="BO190" s="221">
        <v>0</v>
      </c>
      <c r="BP190" s="221">
        <v>0</v>
      </c>
      <c r="BQ190" s="213" t="s">
        <v>102</v>
      </c>
    </row>
    <row r="191" spans="1:69" x14ac:dyDescent="0.3">
      <c r="A191" s="220">
        <v>46351</v>
      </c>
      <c r="B191" s="221">
        <v>1087.9285611299999</v>
      </c>
      <c r="C191" s="222"/>
      <c r="D191" s="221">
        <v>1087.9285611299999</v>
      </c>
      <c r="E191" s="222">
        <v>1.00052531</v>
      </c>
      <c r="F191" s="222">
        <v>1.0105587962367735</v>
      </c>
      <c r="G191" s="222">
        <v>1.005384177</v>
      </c>
      <c r="H191" s="222">
        <v>1.0159998274481077</v>
      </c>
      <c r="I191" s="221">
        <v>17.406668759999999</v>
      </c>
      <c r="J191" s="221">
        <v>0</v>
      </c>
      <c r="K191" s="221">
        <v>17.406668759999999</v>
      </c>
      <c r="L191" s="221">
        <v>1105.3352298899999</v>
      </c>
      <c r="M191" s="223"/>
      <c r="N191" s="221">
        <v>0</v>
      </c>
      <c r="O191" s="221">
        <v>0</v>
      </c>
      <c r="P191" s="221">
        <v>0</v>
      </c>
      <c r="Q191" s="221">
        <v>0</v>
      </c>
      <c r="R191" s="221">
        <v>1105.3352298899999</v>
      </c>
      <c r="S191" s="222">
        <v>8714</v>
      </c>
      <c r="T191" s="221">
        <v>9631891.1932614595</v>
      </c>
      <c r="U191" s="221">
        <v>0</v>
      </c>
      <c r="V191" s="221">
        <v>0</v>
      </c>
      <c r="W191" s="221">
        <v>0</v>
      </c>
      <c r="X191" s="221">
        <v>0</v>
      </c>
      <c r="Y191" s="221">
        <v>0</v>
      </c>
      <c r="Z191" s="221">
        <v>0</v>
      </c>
      <c r="AA191" s="221">
        <v>0</v>
      </c>
      <c r="AB191" s="221">
        <v>0</v>
      </c>
      <c r="AC191" s="221">
        <v>0</v>
      </c>
      <c r="AD191" s="221">
        <v>0</v>
      </c>
      <c r="AE191" s="220"/>
      <c r="AF191" s="220"/>
      <c r="AG191" s="222">
        <v>0</v>
      </c>
      <c r="AH191" s="224">
        <v>0</v>
      </c>
      <c r="AI191" s="224">
        <v>0</v>
      </c>
      <c r="AJ191" s="224">
        <v>20</v>
      </c>
      <c r="AK191" s="224">
        <v>252</v>
      </c>
      <c r="AL191" s="220"/>
      <c r="AM191" s="222"/>
      <c r="AN191" s="220"/>
      <c r="AO191" s="222"/>
      <c r="AP191" s="222">
        <v>0</v>
      </c>
      <c r="AQ191" s="222">
        <v>0</v>
      </c>
      <c r="AR191" s="224">
        <v>0</v>
      </c>
      <c r="AS191" s="224">
        <v>0</v>
      </c>
      <c r="AT191" s="221">
        <v>0</v>
      </c>
      <c r="AU191" s="221">
        <v>0</v>
      </c>
      <c r="AV191" s="221">
        <v>0</v>
      </c>
      <c r="AW191" s="221">
        <v>0</v>
      </c>
      <c r="AX191" s="221">
        <v>0</v>
      </c>
      <c r="AY191" s="221">
        <v>0</v>
      </c>
      <c r="AZ191" s="221">
        <v>0</v>
      </c>
      <c r="BA191" s="221">
        <v>0</v>
      </c>
      <c r="BB191" s="221">
        <v>0</v>
      </c>
      <c r="BC191" s="221">
        <v>0</v>
      </c>
      <c r="BD191" s="221">
        <v>0</v>
      </c>
      <c r="BE191" s="221">
        <v>0</v>
      </c>
      <c r="BF191" s="221">
        <v>0</v>
      </c>
      <c r="BG191" s="221">
        <v>0</v>
      </c>
      <c r="BH191" s="221">
        <v>0</v>
      </c>
      <c r="BI191" s="221">
        <v>0</v>
      </c>
      <c r="BJ191" s="221">
        <v>0</v>
      </c>
      <c r="BK191" s="221">
        <v>0</v>
      </c>
      <c r="BL191" s="221">
        <v>0</v>
      </c>
      <c r="BM191" s="221">
        <v>0</v>
      </c>
      <c r="BN191" s="221">
        <v>0</v>
      </c>
      <c r="BO191" s="221">
        <v>0</v>
      </c>
      <c r="BP191" s="221">
        <v>0</v>
      </c>
      <c r="BQ191" s="213" t="s">
        <v>102</v>
      </c>
    </row>
    <row r="192" spans="1:69" x14ac:dyDescent="0.3">
      <c r="A192" s="214">
        <v>46352</v>
      </c>
      <c r="B192" s="215">
        <v>1087.9285611299999</v>
      </c>
      <c r="C192" s="216"/>
      <c r="D192" s="215">
        <v>1087.9285611299999</v>
      </c>
      <c r="E192" s="216">
        <v>1.00052531</v>
      </c>
      <c r="F192" s="216">
        <v>1.0110896528780247</v>
      </c>
      <c r="G192" s="216">
        <v>1.0056541450000001</v>
      </c>
      <c r="H192" s="216">
        <v>1.0168064974890993</v>
      </c>
      <c r="I192" s="215">
        <v>18.284268090000001</v>
      </c>
      <c r="J192" s="215">
        <v>0</v>
      </c>
      <c r="K192" s="215">
        <v>18.284268090000001</v>
      </c>
      <c r="L192" s="215">
        <v>1106.21282922</v>
      </c>
      <c r="M192" s="217">
        <v>0</v>
      </c>
      <c r="N192" s="215">
        <v>0</v>
      </c>
      <c r="O192" s="215">
        <v>0</v>
      </c>
      <c r="P192" s="215">
        <v>0</v>
      </c>
      <c r="Q192" s="215">
        <v>0</v>
      </c>
      <c r="R192" s="215">
        <v>1106.21282922</v>
      </c>
      <c r="S192" s="216">
        <v>8714</v>
      </c>
      <c r="T192" s="215">
        <v>9639538.5938230809</v>
      </c>
      <c r="U192" s="215">
        <v>0</v>
      </c>
      <c r="V192" s="215">
        <v>0</v>
      </c>
      <c r="W192" s="215">
        <v>0</v>
      </c>
      <c r="X192" s="215">
        <v>0</v>
      </c>
      <c r="Y192" s="215">
        <v>0</v>
      </c>
      <c r="Z192" s="215">
        <v>0</v>
      </c>
      <c r="AA192" s="215">
        <v>0</v>
      </c>
      <c r="AB192" s="215">
        <v>0</v>
      </c>
      <c r="AC192" s="215">
        <v>0</v>
      </c>
      <c r="AD192" s="215">
        <v>0</v>
      </c>
      <c r="AE192" s="214"/>
      <c r="AF192" s="214"/>
      <c r="AG192" s="216">
        <v>0</v>
      </c>
      <c r="AH192" s="218">
        <v>0</v>
      </c>
      <c r="AI192" s="218">
        <v>0</v>
      </c>
      <c r="AJ192" s="218">
        <v>21</v>
      </c>
      <c r="AK192" s="218">
        <v>252</v>
      </c>
      <c r="AL192" s="214"/>
      <c r="AM192" s="216"/>
      <c r="AN192" s="214"/>
      <c r="AO192" s="216"/>
      <c r="AP192" s="216">
        <v>0</v>
      </c>
      <c r="AQ192" s="216">
        <v>0</v>
      </c>
      <c r="AR192" s="218">
        <v>0</v>
      </c>
      <c r="AS192" s="218">
        <v>0</v>
      </c>
      <c r="AT192" s="215">
        <v>0</v>
      </c>
      <c r="AU192" s="215">
        <v>0</v>
      </c>
      <c r="AV192" s="215">
        <v>0</v>
      </c>
      <c r="AW192" s="215">
        <v>0</v>
      </c>
      <c r="AX192" s="215">
        <v>0</v>
      </c>
      <c r="AY192" s="215">
        <v>0</v>
      </c>
      <c r="AZ192" s="215">
        <v>0</v>
      </c>
      <c r="BA192" s="215">
        <v>0</v>
      </c>
      <c r="BB192" s="215">
        <v>0</v>
      </c>
      <c r="BC192" s="215">
        <v>0</v>
      </c>
      <c r="BD192" s="215">
        <v>0</v>
      </c>
      <c r="BE192" s="215">
        <v>0</v>
      </c>
      <c r="BF192" s="215">
        <v>0</v>
      </c>
      <c r="BG192" s="215">
        <v>0</v>
      </c>
      <c r="BH192" s="215">
        <v>0</v>
      </c>
      <c r="BI192" s="215">
        <v>0</v>
      </c>
      <c r="BJ192" s="215">
        <v>0</v>
      </c>
      <c r="BK192" s="215">
        <v>0</v>
      </c>
      <c r="BL192" s="215">
        <v>0</v>
      </c>
      <c r="BM192" s="215">
        <v>0</v>
      </c>
      <c r="BN192" s="215">
        <v>0</v>
      </c>
      <c r="BO192" s="215">
        <v>0</v>
      </c>
      <c r="BP192" s="215">
        <v>0</v>
      </c>
      <c r="BQ192" s="219" t="s">
        <v>279</v>
      </c>
    </row>
    <row r="193" spans="1:69" x14ac:dyDescent="0.3">
      <c r="A193" s="220">
        <v>46353</v>
      </c>
      <c r="B193" s="221">
        <v>1106.21282922</v>
      </c>
      <c r="C193" s="222"/>
      <c r="D193" s="221">
        <v>1106.21282922</v>
      </c>
      <c r="E193" s="222">
        <v>1.00052531</v>
      </c>
      <c r="F193" s="222">
        <v>1.00052531</v>
      </c>
      <c r="G193" s="222">
        <v>1.0002685229999999</v>
      </c>
      <c r="H193" s="222">
        <v>1.0007939740578171</v>
      </c>
      <c r="I193" s="221">
        <v>0.87830421999999997</v>
      </c>
      <c r="J193" s="221">
        <v>0</v>
      </c>
      <c r="K193" s="221">
        <v>0.87830421999999997</v>
      </c>
      <c r="L193" s="221">
        <v>1107.09113344</v>
      </c>
      <c r="M193" s="223"/>
      <c r="N193" s="221">
        <v>0</v>
      </c>
      <c r="O193" s="221">
        <v>0</v>
      </c>
      <c r="P193" s="221">
        <v>0</v>
      </c>
      <c r="Q193" s="221">
        <v>0</v>
      </c>
      <c r="R193" s="221">
        <v>1107.09113344</v>
      </c>
      <c r="S193" s="222">
        <v>8714</v>
      </c>
      <c r="T193" s="221">
        <v>9647192.1367961597</v>
      </c>
      <c r="U193" s="221">
        <v>0</v>
      </c>
      <c r="V193" s="221">
        <v>0</v>
      </c>
      <c r="W193" s="221">
        <v>0</v>
      </c>
      <c r="X193" s="221">
        <v>0</v>
      </c>
      <c r="Y193" s="221">
        <v>0</v>
      </c>
      <c r="Z193" s="221">
        <v>0</v>
      </c>
      <c r="AA193" s="221">
        <v>0</v>
      </c>
      <c r="AB193" s="221">
        <v>0</v>
      </c>
      <c r="AC193" s="221">
        <v>0</v>
      </c>
      <c r="AD193" s="221">
        <v>0</v>
      </c>
      <c r="AE193" s="220"/>
      <c r="AF193" s="220"/>
      <c r="AG193" s="222">
        <v>0</v>
      </c>
      <c r="AH193" s="224">
        <v>0</v>
      </c>
      <c r="AI193" s="224">
        <v>0</v>
      </c>
      <c r="AJ193" s="224">
        <v>1</v>
      </c>
      <c r="AK193" s="224">
        <v>252</v>
      </c>
      <c r="AL193" s="220"/>
      <c r="AM193" s="222"/>
      <c r="AN193" s="220"/>
      <c r="AO193" s="222"/>
      <c r="AP193" s="222">
        <v>0</v>
      </c>
      <c r="AQ193" s="222">
        <v>0</v>
      </c>
      <c r="AR193" s="224">
        <v>0</v>
      </c>
      <c r="AS193" s="224">
        <v>0</v>
      </c>
      <c r="AT193" s="221">
        <v>0</v>
      </c>
      <c r="AU193" s="221">
        <v>0</v>
      </c>
      <c r="AV193" s="221">
        <v>0</v>
      </c>
      <c r="AW193" s="221">
        <v>0</v>
      </c>
      <c r="AX193" s="221">
        <v>0</v>
      </c>
      <c r="AY193" s="221">
        <v>0</v>
      </c>
      <c r="AZ193" s="221">
        <v>0</v>
      </c>
      <c r="BA193" s="221">
        <v>0</v>
      </c>
      <c r="BB193" s="221">
        <v>0</v>
      </c>
      <c r="BC193" s="221">
        <v>0</v>
      </c>
      <c r="BD193" s="221">
        <v>0</v>
      </c>
      <c r="BE193" s="221">
        <v>0</v>
      </c>
      <c r="BF193" s="221">
        <v>0</v>
      </c>
      <c r="BG193" s="221">
        <v>0</v>
      </c>
      <c r="BH193" s="221">
        <v>0</v>
      </c>
      <c r="BI193" s="221">
        <v>0</v>
      </c>
      <c r="BJ193" s="221">
        <v>0</v>
      </c>
      <c r="BK193" s="221">
        <v>0</v>
      </c>
      <c r="BL193" s="221">
        <v>0</v>
      </c>
      <c r="BM193" s="221">
        <v>0</v>
      </c>
      <c r="BN193" s="221">
        <v>0</v>
      </c>
      <c r="BO193" s="221">
        <v>0</v>
      </c>
      <c r="BP193" s="221">
        <v>0</v>
      </c>
      <c r="BQ193" s="213" t="s">
        <v>102</v>
      </c>
    </row>
    <row r="194" spans="1:69" x14ac:dyDescent="0.3">
      <c r="A194" s="220">
        <v>46354</v>
      </c>
      <c r="B194" s="221">
        <v>1106.21282922</v>
      </c>
      <c r="C194" s="222"/>
      <c r="D194" s="221">
        <v>1106.21282922</v>
      </c>
      <c r="E194" s="222">
        <v>1</v>
      </c>
      <c r="F194" s="222">
        <v>1.00052531</v>
      </c>
      <c r="G194" s="222">
        <v>1.0002685229999999</v>
      </c>
      <c r="H194" s="222">
        <v>1.0007939740578171</v>
      </c>
      <c r="I194" s="221">
        <v>0.87830421999999997</v>
      </c>
      <c r="J194" s="221">
        <v>0</v>
      </c>
      <c r="K194" s="221">
        <v>0.87830421999999997</v>
      </c>
      <c r="L194" s="221">
        <v>1107.09113344</v>
      </c>
      <c r="M194" s="223"/>
      <c r="N194" s="221">
        <v>0</v>
      </c>
      <c r="O194" s="221">
        <v>0</v>
      </c>
      <c r="P194" s="221">
        <v>0</v>
      </c>
      <c r="Q194" s="221">
        <v>0</v>
      </c>
      <c r="R194" s="221">
        <v>1107.09113344</v>
      </c>
      <c r="S194" s="222">
        <v>8714</v>
      </c>
      <c r="T194" s="221">
        <v>9647192.1367961597</v>
      </c>
      <c r="U194" s="221">
        <v>0</v>
      </c>
      <c r="V194" s="221">
        <v>0</v>
      </c>
      <c r="W194" s="221">
        <v>0</v>
      </c>
      <c r="X194" s="221">
        <v>0</v>
      </c>
      <c r="Y194" s="221">
        <v>0</v>
      </c>
      <c r="Z194" s="221">
        <v>0</v>
      </c>
      <c r="AA194" s="221">
        <v>0</v>
      </c>
      <c r="AB194" s="221">
        <v>0</v>
      </c>
      <c r="AC194" s="221">
        <v>0</v>
      </c>
      <c r="AD194" s="221">
        <v>0</v>
      </c>
      <c r="AE194" s="220"/>
      <c r="AF194" s="220"/>
      <c r="AG194" s="222">
        <v>0</v>
      </c>
      <c r="AH194" s="224">
        <v>0</v>
      </c>
      <c r="AI194" s="224">
        <v>0</v>
      </c>
      <c r="AJ194" s="224">
        <v>1</v>
      </c>
      <c r="AK194" s="224">
        <v>252</v>
      </c>
      <c r="AL194" s="220"/>
      <c r="AM194" s="222"/>
      <c r="AN194" s="220"/>
      <c r="AO194" s="222"/>
      <c r="AP194" s="222">
        <v>0</v>
      </c>
      <c r="AQ194" s="222">
        <v>0</v>
      </c>
      <c r="AR194" s="224">
        <v>0</v>
      </c>
      <c r="AS194" s="224">
        <v>0</v>
      </c>
      <c r="AT194" s="221">
        <v>0</v>
      </c>
      <c r="AU194" s="221">
        <v>0</v>
      </c>
      <c r="AV194" s="221">
        <v>0</v>
      </c>
      <c r="AW194" s="221">
        <v>0</v>
      </c>
      <c r="AX194" s="221">
        <v>0</v>
      </c>
      <c r="AY194" s="221">
        <v>0</v>
      </c>
      <c r="AZ194" s="221">
        <v>0</v>
      </c>
      <c r="BA194" s="221">
        <v>0</v>
      </c>
      <c r="BB194" s="221">
        <v>0</v>
      </c>
      <c r="BC194" s="221">
        <v>0</v>
      </c>
      <c r="BD194" s="221">
        <v>0</v>
      </c>
      <c r="BE194" s="221">
        <v>0</v>
      </c>
      <c r="BF194" s="221">
        <v>0</v>
      </c>
      <c r="BG194" s="221">
        <v>0</v>
      </c>
      <c r="BH194" s="221">
        <v>0</v>
      </c>
      <c r="BI194" s="221">
        <v>0</v>
      </c>
      <c r="BJ194" s="221">
        <v>0</v>
      </c>
      <c r="BK194" s="221">
        <v>0</v>
      </c>
      <c r="BL194" s="221">
        <v>0</v>
      </c>
      <c r="BM194" s="221">
        <v>0</v>
      </c>
      <c r="BN194" s="221">
        <v>0</v>
      </c>
      <c r="BO194" s="221">
        <v>0</v>
      </c>
      <c r="BP194" s="221">
        <v>0</v>
      </c>
      <c r="BQ194" s="213" t="s">
        <v>102</v>
      </c>
    </row>
    <row r="195" spans="1:69" x14ac:dyDescent="0.3">
      <c r="A195" s="220">
        <v>46355</v>
      </c>
      <c r="B195" s="221">
        <v>1106.21282922</v>
      </c>
      <c r="C195" s="222"/>
      <c r="D195" s="221">
        <v>1106.21282922</v>
      </c>
      <c r="E195" s="222">
        <v>1</v>
      </c>
      <c r="F195" s="222">
        <v>1.00052531</v>
      </c>
      <c r="G195" s="222">
        <v>1.0002685229999999</v>
      </c>
      <c r="H195" s="222">
        <v>1.0007939740578171</v>
      </c>
      <c r="I195" s="221">
        <v>0.87830421999999997</v>
      </c>
      <c r="J195" s="221">
        <v>0</v>
      </c>
      <c r="K195" s="221">
        <v>0.87830421999999997</v>
      </c>
      <c r="L195" s="221">
        <v>1107.09113344</v>
      </c>
      <c r="M195" s="223"/>
      <c r="N195" s="221">
        <v>0</v>
      </c>
      <c r="O195" s="221">
        <v>0</v>
      </c>
      <c r="P195" s="221">
        <v>0</v>
      </c>
      <c r="Q195" s="221">
        <v>0</v>
      </c>
      <c r="R195" s="221">
        <v>1107.09113344</v>
      </c>
      <c r="S195" s="222">
        <v>8714</v>
      </c>
      <c r="T195" s="221">
        <v>9647192.1367961597</v>
      </c>
      <c r="U195" s="221">
        <v>0</v>
      </c>
      <c r="V195" s="221">
        <v>0</v>
      </c>
      <c r="W195" s="221">
        <v>0</v>
      </c>
      <c r="X195" s="221">
        <v>0</v>
      </c>
      <c r="Y195" s="221">
        <v>0</v>
      </c>
      <c r="Z195" s="221">
        <v>0</v>
      </c>
      <c r="AA195" s="221">
        <v>0</v>
      </c>
      <c r="AB195" s="221">
        <v>0</v>
      </c>
      <c r="AC195" s="221">
        <v>0</v>
      </c>
      <c r="AD195" s="221">
        <v>0</v>
      </c>
      <c r="AE195" s="220"/>
      <c r="AF195" s="220"/>
      <c r="AG195" s="222">
        <v>0</v>
      </c>
      <c r="AH195" s="224">
        <v>0</v>
      </c>
      <c r="AI195" s="224">
        <v>0</v>
      </c>
      <c r="AJ195" s="224">
        <v>1</v>
      </c>
      <c r="AK195" s="224">
        <v>252</v>
      </c>
      <c r="AL195" s="220"/>
      <c r="AM195" s="222"/>
      <c r="AN195" s="220"/>
      <c r="AO195" s="222"/>
      <c r="AP195" s="222">
        <v>0</v>
      </c>
      <c r="AQ195" s="222">
        <v>0</v>
      </c>
      <c r="AR195" s="224">
        <v>0</v>
      </c>
      <c r="AS195" s="224">
        <v>0</v>
      </c>
      <c r="AT195" s="221">
        <v>0</v>
      </c>
      <c r="AU195" s="221">
        <v>0</v>
      </c>
      <c r="AV195" s="221">
        <v>0</v>
      </c>
      <c r="AW195" s="221">
        <v>0</v>
      </c>
      <c r="AX195" s="221">
        <v>0</v>
      </c>
      <c r="AY195" s="221">
        <v>0</v>
      </c>
      <c r="AZ195" s="221">
        <v>0</v>
      </c>
      <c r="BA195" s="221">
        <v>0</v>
      </c>
      <c r="BB195" s="221">
        <v>0</v>
      </c>
      <c r="BC195" s="221">
        <v>0</v>
      </c>
      <c r="BD195" s="221">
        <v>0</v>
      </c>
      <c r="BE195" s="221">
        <v>0</v>
      </c>
      <c r="BF195" s="221">
        <v>0</v>
      </c>
      <c r="BG195" s="221">
        <v>0</v>
      </c>
      <c r="BH195" s="221">
        <v>0</v>
      </c>
      <c r="BI195" s="221">
        <v>0</v>
      </c>
      <c r="BJ195" s="221">
        <v>0</v>
      </c>
      <c r="BK195" s="221">
        <v>0</v>
      </c>
      <c r="BL195" s="221">
        <v>0</v>
      </c>
      <c r="BM195" s="221">
        <v>0</v>
      </c>
      <c r="BN195" s="221">
        <v>0</v>
      </c>
      <c r="BO195" s="221">
        <v>0</v>
      </c>
      <c r="BP195" s="221">
        <v>0</v>
      </c>
      <c r="BQ195" s="213" t="s">
        <v>102</v>
      </c>
    </row>
    <row r="196" spans="1:69" x14ac:dyDescent="0.3">
      <c r="A196" s="220">
        <v>46356</v>
      </c>
      <c r="B196" s="221">
        <v>1106.21282922</v>
      </c>
      <c r="C196" s="222"/>
      <c r="D196" s="221">
        <v>1106.21282922</v>
      </c>
      <c r="E196" s="222">
        <v>1.00052531</v>
      </c>
      <c r="F196" s="222">
        <v>1.0010508959505962</v>
      </c>
      <c r="G196" s="222">
        <v>1.000537118</v>
      </c>
      <c r="H196" s="222">
        <v>1.0015885824573063</v>
      </c>
      <c r="I196" s="221">
        <v>1.7573097799999999</v>
      </c>
      <c r="J196" s="221">
        <v>0</v>
      </c>
      <c r="K196" s="221">
        <v>1.7573097799999999</v>
      </c>
      <c r="L196" s="221">
        <v>1107.970139</v>
      </c>
      <c r="M196" s="223"/>
      <c r="N196" s="221">
        <v>0</v>
      </c>
      <c r="O196" s="221">
        <v>0</v>
      </c>
      <c r="P196" s="221">
        <v>0</v>
      </c>
      <c r="Q196" s="221">
        <v>0</v>
      </c>
      <c r="R196" s="221">
        <v>1107.970139</v>
      </c>
      <c r="S196" s="222">
        <v>8714</v>
      </c>
      <c r="T196" s="221">
        <v>9654851.7912460007</v>
      </c>
      <c r="U196" s="221">
        <v>0</v>
      </c>
      <c r="V196" s="221">
        <v>0</v>
      </c>
      <c r="W196" s="221">
        <v>0</v>
      </c>
      <c r="X196" s="221">
        <v>0</v>
      </c>
      <c r="Y196" s="221">
        <v>0</v>
      </c>
      <c r="Z196" s="221">
        <v>0</v>
      </c>
      <c r="AA196" s="221">
        <v>0</v>
      </c>
      <c r="AB196" s="221">
        <v>0</v>
      </c>
      <c r="AC196" s="221">
        <v>0</v>
      </c>
      <c r="AD196" s="221">
        <v>0</v>
      </c>
      <c r="AE196" s="220"/>
      <c r="AF196" s="220"/>
      <c r="AG196" s="222">
        <v>0</v>
      </c>
      <c r="AH196" s="224">
        <v>0</v>
      </c>
      <c r="AI196" s="224">
        <v>0</v>
      </c>
      <c r="AJ196" s="224">
        <v>2</v>
      </c>
      <c r="AK196" s="224">
        <v>252</v>
      </c>
      <c r="AL196" s="220"/>
      <c r="AM196" s="222"/>
      <c r="AN196" s="220"/>
      <c r="AO196" s="222"/>
      <c r="AP196" s="222">
        <v>0</v>
      </c>
      <c r="AQ196" s="222">
        <v>0</v>
      </c>
      <c r="AR196" s="224">
        <v>0</v>
      </c>
      <c r="AS196" s="224">
        <v>0</v>
      </c>
      <c r="AT196" s="221">
        <v>0</v>
      </c>
      <c r="AU196" s="221">
        <v>0</v>
      </c>
      <c r="AV196" s="221">
        <v>0</v>
      </c>
      <c r="AW196" s="221">
        <v>0</v>
      </c>
      <c r="AX196" s="221">
        <v>0</v>
      </c>
      <c r="AY196" s="221">
        <v>0</v>
      </c>
      <c r="AZ196" s="221">
        <v>0</v>
      </c>
      <c r="BA196" s="221">
        <v>0</v>
      </c>
      <c r="BB196" s="221">
        <v>0</v>
      </c>
      <c r="BC196" s="221">
        <v>0</v>
      </c>
      <c r="BD196" s="221">
        <v>0</v>
      </c>
      <c r="BE196" s="221">
        <v>0</v>
      </c>
      <c r="BF196" s="221">
        <v>0</v>
      </c>
      <c r="BG196" s="221">
        <v>0</v>
      </c>
      <c r="BH196" s="221">
        <v>0</v>
      </c>
      <c r="BI196" s="221">
        <v>0</v>
      </c>
      <c r="BJ196" s="221">
        <v>0</v>
      </c>
      <c r="BK196" s="221">
        <v>0</v>
      </c>
      <c r="BL196" s="221">
        <v>0</v>
      </c>
      <c r="BM196" s="221">
        <v>0</v>
      </c>
      <c r="BN196" s="221">
        <v>0</v>
      </c>
      <c r="BO196" s="221">
        <v>0</v>
      </c>
      <c r="BP196" s="221">
        <v>0</v>
      </c>
      <c r="BQ196" s="213" t="s">
        <v>102</v>
      </c>
    </row>
    <row r="197" spans="1:69" x14ac:dyDescent="0.3">
      <c r="A197" s="220">
        <v>46357</v>
      </c>
      <c r="B197" s="221">
        <v>1106.21282922</v>
      </c>
      <c r="C197" s="222"/>
      <c r="D197" s="221">
        <v>1106.21282922</v>
      </c>
      <c r="E197" s="222">
        <v>1.00052531</v>
      </c>
      <c r="F197" s="222">
        <v>1.0015767579967481</v>
      </c>
      <c r="G197" s="222">
        <v>1.0008057850000001</v>
      </c>
      <c r="H197" s="222">
        <v>1.0023838155295568</v>
      </c>
      <c r="I197" s="221">
        <v>2.6370078399999999</v>
      </c>
      <c r="J197" s="221">
        <v>0</v>
      </c>
      <c r="K197" s="221">
        <v>2.6370078399999999</v>
      </c>
      <c r="L197" s="221">
        <v>1108.84983706</v>
      </c>
      <c r="M197" s="223"/>
      <c r="N197" s="221">
        <v>0</v>
      </c>
      <c r="O197" s="221">
        <v>0</v>
      </c>
      <c r="P197" s="221">
        <v>0</v>
      </c>
      <c r="Q197" s="221">
        <v>0</v>
      </c>
      <c r="R197" s="221">
        <v>1108.84983706</v>
      </c>
      <c r="S197" s="222">
        <v>8714</v>
      </c>
      <c r="T197" s="221">
        <v>9662517.4801408406</v>
      </c>
      <c r="U197" s="221">
        <v>0</v>
      </c>
      <c r="V197" s="221">
        <v>0</v>
      </c>
      <c r="W197" s="221">
        <v>0</v>
      </c>
      <c r="X197" s="221">
        <v>0</v>
      </c>
      <c r="Y197" s="221">
        <v>0</v>
      </c>
      <c r="Z197" s="221">
        <v>0</v>
      </c>
      <c r="AA197" s="221">
        <v>0</v>
      </c>
      <c r="AB197" s="221">
        <v>0</v>
      </c>
      <c r="AC197" s="221">
        <v>0</v>
      </c>
      <c r="AD197" s="221">
        <v>0</v>
      </c>
      <c r="AE197" s="220"/>
      <c r="AF197" s="220"/>
      <c r="AG197" s="222">
        <v>0</v>
      </c>
      <c r="AH197" s="224">
        <v>0</v>
      </c>
      <c r="AI197" s="224">
        <v>0</v>
      </c>
      <c r="AJ197" s="224">
        <v>3</v>
      </c>
      <c r="AK197" s="224">
        <v>252</v>
      </c>
      <c r="AL197" s="220"/>
      <c r="AM197" s="222"/>
      <c r="AN197" s="220"/>
      <c r="AO197" s="222"/>
      <c r="AP197" s="222">
        <v>0</v>
      </c>
      <c r="AQ197" s="222">
        <v>0</v>
      </c>
      <c r="AR197" s="224">
        <v>0</v>
      </c>
      <c r="AS197" s="224">
        <v>0</v>
      </c>
      <c r="AT197" s="221">
        <v>0</v>
      </c>
      <c r="AU197" s="221">
        <v>0</v>
      </c>
      <c r="AV197" s="221">
        <v>0</v>
      </c>
      <c r="AW197" s="221">
        <v>0</v>
      </c>
      <c r="AX197" s="221">
        <v>0</v>
      </c>
      <c r="AY197" s="221">
        <v>0</v>
      </c>
      <c r="AZ197" s="221">
        <v>0</v>
      </c>
      <c r="BA197" s="221">
        <v>0</v>
      </c>
      <c r="BB197" s="221">
        <v>0</v>
      </c>
      <c r="BC197" s="221">
        <v>0</v>
      </c>
      <c r="BD197" s="221">
        <v>0</v>
      </c>
      <c r="BE197" s="221">
        <v>0</v>
      </c>
      <c r="BF197" s="221">
        <v>0</v>
      </c>
      <c r="BG197" s="221">
        <v>0</v>
      </c>
      <c r="BH197" s="221">
        <v>0</v>
      </c>
      <c r="BI197" s="221">
        <v>0</v>
      </c>
      <c r="BJ197" s="221">
        <v>0</v>
      </c>
      <c r="BK197" s="221">
        <v>0</v>
      </c>
      <c r="BL197" s="221">
        <v>0</v>
      </c>
      <c r="BM197" s="221">
        <v>0</v>
      </c>
      <c r="BN197" s="221">
        <v>0</v>
      </c>
      <c r="BO197" s="221">
        <v>0</v>
      </c>
      <c r="BP197" s="221">
        <v>0</v>
      </c>
      <c r="BQ197" s="213" t="s">
        <v>102</v>
      </c>
    </row>
    <row r="198" spans="1:69" x14ac:dyDescent="0.3">
      <c r="A198" s="220">
        <v>46358</v>
      </c>
      <c r="B198" s="221">
        <v>1106.21282922</v>
      </c>
      <c r="C198" s="222"/>
      <c r="D198" s="221">
        <v>1106.21282922</v>
      </c>
      <c r="E198" s="222">
        <v>1.00052531</v>
      </c>
      <c r="F198" s="222">
        <v>1.0021028962834913</v>
      </c>
      <c r="G198" s="222">
        <v>1.0010745240000001</v>
      </c>
      <c r="H198" s="222">
        <v>1.0031796836165197</v>
      </c>
      <c r="I198" s="221">
        <v>3.5174072299999999</v>
      </c>
      <c r="J198" s="221">
        <v>0</v>
      </c>
      <c r="K198" s="221">
        <v>3.5174072299999999</v>
      </c>
      <c r="L198" s="221">
        <v>1109.7302364499999</v>
      </c>
      <c r="M198" s="223"/>
      <c r="N198" s="221">
        <v>0</v>
      </c>
      <c r="O198" s="221">
        <v>0</v>
      </c>
      <c r="P198" s="221">
        <v>0</v>
      </c>
      <c r="Q198" s="221">
        <v>0</v>
      </c>
      <c r="R198" s="221">
        <v>1109.7302364499999</v>
      </c>
      <c r="S198" s="222">
        <v>8714</v>
      </c>
      <c r="T198" s="221">
        <v>9670189.280425299</v>
      </c>
      <c r="U198" s="221">
        <v>0</v>
      </c>
      <c r="V198" s="221">
        <v>0</v>
      </c>
      <c r="W198" s="221">
        <v>0</v>
      </c>
      <c r="X198" s="221">
        <v>0</v>
      </c>
      <c r="Y198" s="221">
        <v>0</v>
      </c>
      <c r="Z198" s="221">
        <v>0</v>
      </c>
      <c r="AA198" s="221">
        <v>0</v>
      </c>
      <c r="AB198" s="221">
        <v>0</v>
      </c>
      <c r="AC198" s="221">
        <v>0</v>
      </c>
      <c r="AD198" s="221">
        <v>0</v>
      </c>
      <c r="AE198" s="220"/>
      <c r="AF198" s="220"/>
      <c r="AG198" s="222">
        <v>0</v>
      </c>
      <c r="AH198" s="224">
        <v>0</v>
      </c>
      <c r="AI198" s="224">
        <v>0</v>
      </c>
      <c r="AJ198" s="224">
        <v>4</v>
      </c>
      <c r="AK198" s="224">
        <v>252</v>
      </c>
      <c r="AL198" s="220"/>
      <c r="AM198" s="222"/>
      <c r="AN198" s="220"/>
      <c r="AO198" s="222"/>
      <c r="AP198" s="222">
        <v>0</v>
      </c>
      <c r="AQ198" s="222">
        <v>0</v>
      </c>
      <c r="AR198" s="224">
        <v>0</v>
      </c>
      <c r="AS198" s="224">
        <v>0</v>
      </c>
      <c r="AT198" s="221">
        <v>0</v>
      </c>
      <c r="AU198" s="221">
        <v>0</v>
      </c>
      <c r="AV198" s="221">
        <v>0</v>
      </c>
      <c r="AW198" s="221">
        <v>0</v>
      </c>
      <c r="AX198" s="221">
        <v>0</v>
      </c>
      <c r="AY198" s="221">
        <v>0</v>
      </c>
      <c r="AZ198" s="221">
        <v>0</v>
      </c>
      <c r="BA198" s="221">
        <v>0</v>
      </c>
      <c r="BB198" s="221">
        <v>0</v>
      </c>
      <c r="BC198" s="221">
        <v>0</v>
      </c>
      <c r="BD198" s="221">
        <v>0</v>
      </c>
      <c r="BE198" s="221">
        <v>0</v>
      </c>
      <c r="BF198" s="221">
        <v>0</v>
      </c>
      <c r="BG198" s="221">
        <v>0</v>
      </c>
      <c r="BH198" s="221">
        <v>0</v>
      </c>
      <c r="BI198" s="221">
        <v>0</v>
      </c>
      <c r="BJ198" s="221">
        <v>0</v>
      </c>
      <c r="BK198" s="221">
        <v>0</v>
      </c>
      <c r="BL198" s="221">
        <v>0</v>
      </c>
      <c r="BM198" s="221">
        <v>0</v>
      </c>
      <c r="BN198" s="221">
        <v>0</v>
      </c>
      <c r="BO198" s="221">
        <v>0</v>
      </c>
      <c r="BP198" s="221">
        <v>0</v>
      </c>
      <c r="BQ198" s="213" t="s">
        <v>102</v>
      </c>
    </row>
    <row r="199" spans="1:69" x14ac:dyDescent="0.3">
      <c r="A199" s="220">
        <v>46359</v>
      </c>
      <c r="B199" s="221">
        <v>1106.21282922</v>
      </c>
      <c r="C199" s="222"/>
      <c r="D199" s="221">
        <v>1106.21282922</v>
      </c>
      <c r="E199" s="222">
        <v>1.00052531</v>
      </c>
      <c r="F199" s="222">
        <v>1.0026293109559379</v>
      </c>
      <c r="G199" s="222">
        <v>1.0013433350000001</v>
      </c>
      <c r="H199" s="222">
        <v>1.0039761770441491</v>
      </c>
      <c r="I199" s="221">
        <v>4.398498</v>
      </c>
      <c r="J199" s="221">
        <v>0</v>
      </c>
      <c r="K199" s="221">
        <v>4.398498</v>
      </c>
      <c r="L199" s="221">
        <v>1110.61132722</v>
      </c>
      <c r="M199" s="223"/>
      <c r="N199" s="221">
        <v>0</v>
      </c>
      <c r="O199" s="221">
        <v>0</v>
      </c>
      <c r="P199" s="221">
        <v>0</v>
      </c>
      <c r="Q199" s="221">
        <v>0</v>
      </c>
      <c r="R199" s="221">
        <v>1110.61132722</v>
      </c>
      <c r="S199" s="222">
        <v>8714</v>
      </c>
      <c r="T199" s="221">
        <v>9677867.1053950805</v>
      </c>
      <c r="U199" s="221">
        <v>0</v>
      </c>
      <c r="V199" s="221">
        <v>0</v>
      </c>
      <c r="W199" s="221">
        <v>0</v>
      </c>
      <c r="X199" s="221">
        <v>0</v>
      </c>
      <c r="Y199" s="221">
        <v>0</v>
      </c>
      <c r="Z199" s="221">
        <v>0</v>
      </c>
      <c r="AA199" s="221">
        <v>0</v>
      </c>
      <c r="AB199" s="221">
        <v>0</v>
      </c>
      <c r="AC199" s="221">
        <v>0</v>
      </c>
      <c r="AD199" s="221">
        <v>0</v>
      </c>
      <c r="AE199" s="220"/>
      <c r="AF199" s="220"/>
      <c r="AG199" s="222">
        <v>0</v>
      </c>
      <c r="AH199" s="224">
        <v>0</v>
      </c>
      <c r="AI199" s="224">
        <v>0</v>
      </c>
      <c r="AJ199" s="224">
        <v>5</v>
      </c>
      <c r="AK199" s="224">
        <v>252</v>
      </c>
      <c r="AL199" s="220"/>
      <c r="AM199" s="222"/>
      <c r="AN199" s="220"/>
      <c r="AO199" s="222"/>
      <c r="AP199" s="222">
        <v>0</v>
      </c>
      <c r="AQ199" s="222">
        <v>0</v>
      </c>
      <c r="AR199" s="224">
        <v>0</v>
      </c>
      <c r="AS199" s="224">
        <v>0</v>
      </c>
      <c r="AT199" s="221">
        <v>0</v>
      </c>
      <c r="AU199" s="221">
        <v>0</v>
      </c>
      <c r="AV199" s="221">
        <v>0</v>
      </c>
      <c r="AW199" s="221">
        <v>0</v>
      </c>
      <c r="AX199" s="221">
        <v>0</v>
      </c>
      <c r="AY199" s="221">
        <v>0</v>
      </c>
      <c r="AZ199" s="221">
        <v>0</v>
      </c>
      <c r="BA199" s="221">
        <v>0</v>
      </c>
      <c r="BB199" s="221">
        <v>0</v>
      </c>
      <c r="BC199" s="221">
        <v>0</v>
      </c>
      <c r="BD199" s="221">
        <v>0</v>
      </c>
      <c r="BE199" s="221">
        <v>0</v>
      </c>
      <c r="BF199" s="221">
        <v>0</v>
      </c>
      <c r="BG199" s="221">
        <v>0</v>
      </c>
      <c r="BH199" s="221">
        <v>0</v>
      </c>
      <c r="BI199" s="221">
        <v>0</v>
      </c>
      <c r="BJ199" s="221">
        <v>0</v>
      </c>
      <c r="BK199" s="221">
        <v>0</v>
      </c>
      <c r="BL199" s="221">
        <v>0</v>
      </c>
      <c r="BM199" s="221">
        <v>0</v>
      </c>
      <c r="BN199" s="221">
        <v>0</v>
      </c>
      <c r="BO199" s="221">
        <v>0</v>
      </c>
      <c r="BP199" s="221">
        <v>0</v>
      </c>
      <c r="BQ199" s="213" t="s">
        <v>102</v>
      </c>
    </row>
    <row r="200" spans="1:69" x14ac:dyDescent="0.3">
      <c r="A200" s="220">
        <v>46360</v>
      </c>
      <c r="B200" s="221">
        <v>1106.21282922</v>
      </c>
      <c r="C200" s="222"/>
      <c r="D200" s="221">
        <v>1106.21282922</v>
      </c>
      <c r="E200" s="222">
        <v>1.00052531</v>
      </c>
      <c r="F200" s="222">
        <v>1.0031560021592762</v>
      </c>
      <c r="G200" s="222">
        <v>1.001612218</v>
      </c>
      <c r="H200" s="222">
        <v>1.0047733061600079</v>
      </c>
      <c r="I200" s="221">
        <v>5.28029233</v>
      </c>
      <c r="J200" s="221">
        <v>0</v>
      </c>
      <c r="K200" s="221">
        <v>5.28029233</v>
      </c>
      <c r="L200" s="221">
        <v>1111.4931215500001</v>
      </c>
      <c r="M200" s="223"/>
      <c r="N200" s="221">
        <v>0</v>
      </c>
      <c r="O200" s="221">
        <v>0</v>
      </c>
      <c r="P200" s="221">
        <v>0</v>
      </c>
      <c r="Q200" s="221">
        <v>0</v>
      </c>
      <c r="R200" s="221">
        <v>1111.4931215500001</v>
      </c>
      <c r="S200" s="222">
        <v>8714</v>
      </c>
      <c r="T200" s="221">
        <v>9685551.0611867011</v>
      </c>
      <c r="U200" s="221">
        <v>0</v>
      </c>
      <c r="V200" s="221">
        <v>0</v>
      </c>
      <c r="W200" s="221">
        <v>0</v>
      </c>
      <c r="X200" s="221">
        <v>0</v>
      </c>
      <c r="Y200" s="221">
        <v>0</v>
      </c>
      <c r="Z200" s="221">
        <v>0</v>
      </c>
      <c r="AA200" s="221">
        <v>0</v>
      </c>
      <c r="AB200" s="221">
        <v>0</v>
      </c>
      <c r="AC200" s="221">
        <v>0</v>
      </c>
      <c r="AD200" s="221">
        <v>0</v>
      </c>
      <c r="AE200" s="220"/>
      <c r="AF200" s="220"/>
      <c r="AG200" s="222">
        <v>0</v>
      </c>
      <c r="AH200" s="224">
        <v>0</v>
      </c>
      <c r="AI200" s="224">
        <v>0</v>
      </c>
      <c r="AJ200" s="224">
        <v>6</v>
      </c>
      <c r="AK200" s="224">
        <v>252</v>
      </c>
      <c r="AL200" s="220"/>
      <c r="AM200" s="222"/>
      <c r="AN200" s="220"/>
      <c r="AO200" s="222"/>
      <c r="AP200" s="222">
        <v>0</v>
      </c>
      <c r="AQ200" s="222">
        <v>0</v>
      </c>
      <c r="AR200" s="224">
        <v>0</v>
      </c>
      <c r="AS200" s="224">
        <v>0</v>
      </c>
      <c r="AT200" s="221">
        <v>0</v>
      </c>
      <c r="AU200" s="221">
        <v>0</v>
      </c>
      <c r="AV200" s="221">
        <v>0</v>
      </c>
      <c r="AW200" s="221">
        <v>0</v>
      </c>
      <c r="AX200" s="221">
        <v>0</v>
      </c>
      <c r="AY200" s="221">
        <v>0</v>
      </c>
      <c r="AZ200" s="221">
        <v>0</v>
      </c>
      <c r="BA200" s="221">
        <v>0</v>
      </c>
      <c r="BB200" s="221">
        <v>0</v>
      </c>
      <c r="BC200" s="221">
        <v>0</v>
      </c>
      <c r="BD200" s="221">
        <v>0</v>
      </c>
      <c r="BE200" s="221">
        <v>0</v>
      </c>
      <c r="BF200" s="221">
        <v>0</v>
      </c>
      <c r="BG200" s="221">
        <v>0</v>
      </c>
      <c r="BH200" s="221">
        <v>0</v>
      </c>
      <c r="BI200" s="221">
        <v>0</v>
      </c>
      <c r="BJ200" s="221">
        <v>0</v>
      </c>
      <c r="BK200" s="221">
        <v>0</v>
      </c>
      <c r="BL200" s="221">
        <v>0</v>
      </c>
      <c r="BM200" s="221">
        <v>0</v>
      </c>
      <c r="BN200" s="221">
        <v>0</v>
      </c>
      <c r="BO200" s="221">
        <v>0</v>
      </c>
      <c r="BP200" s="221">
        <v>0</v>
      </c>
      <c r="BQ200" s="213" t="s">
        <v>102</v>
      </c>
    </row>
    <row r="201" spans="1:69" x14ac:dyDescent="0.3">
      <c r="A201" s="220">
        <v>46361</v>
      </c>
      <c r="B201" s="221">
        <v>1106.21282922</v>
      </c>
      <c r="C201" s="222"/>
      <c r="D201" s="221">
        <v>1106.21282922</v>
      </c>
      <c r="E201" s="222">
        <v>1</v>
      </c>
      <c r="F201" s="222">
        <v>1.0031560021592762</v>
      </c>
      <c r="G201" s="222">
        <v>1.001612218</v>
      </c>
      <c r="H201" s="222">
        <v>1.0047733061600079</v>
      </c>
      <c r="I201" s="221">
        <v>5.28029233</v>
      </c>
      <c r="J201" s="221">
        <v>0</v>
      </c>
      <c r="K201" s="221">
        <v>5.28029233</v>
      </c>
      <c r="L201" s="221">
        <v>1111.4931215500001</v>
      </c>
      <c r="M201" s="223"/>
      <c r="N201" s="221">
        <v>0</v>
      </c>
      <c r="O201" s="221">
        <v>0</v>
      </c>
      <c r="P201" s="221">
        <v>0</v>
      </c>
      <c r="Q201" s="221">
        <v>0</v>
      </c>
      <c r="R201" s="221">
        <v>1111.4931215500001</v>
      </c>
      <c r="S201" s="222">
        <v>8714</v>
      </c>
      <c r="T201" s="221">
        <v>9685551.0611867011</v>
      </c>
      <c r="U201" s="221">
        <v>0</v>
      </c>
      <c r="V201" s="221">
        <v>0</v>
      </c>
      <c r="W201" s="221">
        <v>0</v>
      </c>
      <c r="X201" s="221">
        <v>0</v>
      </c>
      <c r="Y201" s="221">
        <v>0</v>
      </c>
      <c r="Z201" s="221">
        <v>0</v>
      </c>
      <c r="AA201" s="221">
        <v>0</v>
      </c>
      <c r="AB201" s="221">
        <v>0</v>
      </c>
      <c r="AC201" s="221">
        <v>0</v>
      </c>
      <c r="AD201" s="221">
        <v>0</v>
      </c>
      <c r="AE201" s="220"/>
      <c r="AF201" s="220"/>
      <c r="AG201" s="222">
        <v>0</v>
      </c>
      <c r="AH201" s="224">
        <v>0</v>
      </c>
      <c r="AI201" s="224">
        <v>0</v>
      </c>
      <c r="AJ201" s="224">
        <v>6</v>
      </c>
      <c r="AK201" s="224">
        <v>252</v>
      </c>
      <c r="AL201" s="220"/>
      <c r="AM201" s="222"/>
      <c r="AN201" s="220"/>
      <c r="AO201" s="222"/>
      <c r="AP201" s="222">
        <v>0</v>
      </c>
      <c r="AQ201" s="222">
        <v>0</v>
      </c>
      <c r="AR201" s="224">
        <v>0</v>
      </c>
      <c r="AS201" s="224">
        <v>0</v>
      </c>
      <c r="AT201" s="221">
        <v>0</v>
      </c>
      <c r="AU201" s="221">
        <v>0</v>
      </c>
      <c r="AV201" s="221">
        <v>0</v>
      </c>
      <c r="AW201" s="221">
        <v>0</v>
      </c>
      <c r="AX201" s="221">
        <v>0</v>
      </c>
      <c r="AY201" s="221">
        <v>0</v>
      </c>
      <c r="AZ201" s="221">
        <v>0</v>
      </c>
      <c r="BA201" s="221">
        <v>0</v>
      </c>
      <c r="BB201" s="221">
        <v>0</v>
      </c>
      <c r="BC201" s="221">
        <v>0</v>
      </c>
      <c r="BD201" s="221">
        <v>0</v>
      </c>
      <c r="BE201" s="221">
        <v>0</v>
      </c>
      <c r="BF201" s="221">
        <v>0</v>
      </c>
      <c r="BG201" s="221">
        <v>0</v>
      </c>
      <c r="BH201" s="221">
        <v>0</v>
      </c>
      <c r="BI201" s="221">
        <v>0</v>
      </c>
      <c r="BJ201" s="221">
        <v>0</v>
      </c>
      <c r="BK201" s="221">
        <v>0</v>
      </c>
      <c r="BL201" s="221">
        <v>0</v>
      </c>
      <c r="BM201" s="221">
        <v>0</v>
      </c>
      <c r="BN201" s="221">
        <v>0</v>
      </c>
      <c r="BO201" s="221">
        <v>0</v>
      </c>
      <c r="BP201" s="221">
        <v>0</v>
      </c>
      <c r="BQ201" s="213" t="s">
        <v>102</v>
      </c>
    </row>
    <row r="202" spans="1:69" x14ac:dyDescent="0.3">
      <c r="A202" s="220">
        <v>46362</v>
      </c>
      <c r="B202" s="221">
        <v>1106.21282922</v>
      </c>
      <c r="C202" s="222"/>
      <c r="D202" s="221">
        <v>1106.21282922</v>
      </c>
      <c r="E202" s="222">
        <v>1</v>
      </c>
      <c r="F202" s="222">
        <v>1.0031560021592762</v>
      </c>
      <c r="G202" s="222">
        <v>1.001612218</v>
      </c>
      <c r="H202" s="222">
        <v>1.0047733061600079</v>
      </c>
      <c r="I202" s="221">
        <v>5.28029233</v>
      </c>
      <c r="J202" s="221">
        <v>0</v>
      </c>
      <c r="K202" s="221">
        <v>5.28029233</v>
      </c>
      <c r="L202" s="221">
        <v>1111.4931215500001</v>
      </c>
      <c r="M202" s="223"/>
      <c r="N202" s="221">
        <v>0</v>
      </c>
      <c r="O202" s="221">
        <v>0</v>
      </c>
      <c r="P202" s="221">
        <v>0</v>
      </c>
      <c r="Q202" s="221">
        <v>0</v>
      </c>
      <c r="R202" s="221">
        <v>1111.4931215500001</v>
      </c>
      <c r="S202" s="222">
        <v>8714</v>
      </c>
      <c r="T202" s="221">
        <v>9685551.0611867011</v>
      </c>
      <c r="U202" s="221">
        <v>0</v>
      </c>
      <c r="V202" s="221">
        <v>0</v>
      </c>
      <c r="W202" s="221">
        <v>0</v>
      </c>
      <c r="X202" s="221">
        <v>0</v>
      </c>
      <c r="Y202" s="221">
        <v>0</v>
      </c>
      <c r="Z202" s="221">
        <v>0</v>
      </c>
      <c r="AA202" s="221">
        <v>0</v>
      </c>
      <c r="AB202" s="221">
        <v>0</v>
      </c>
      <c r="AC202" s="221">
        <v>0</v>
      </c>
      <c r="AD202" s="221">
        <v>0</v>
      </c>
      <c r="AE202" s="220"/>
      <c r="AF202" s="220"/>
      <c r="AG202" s="222">
        <v>0</v>
      </c>
      <c r="AH202" s="224">
        <v>0</v>
      </c>
      <c r="AI202" s="224">
        <v>0</v>
      </c>
      <c r="AJ202" s="224">
        <v>6</v>
      </c>
      <c r="AK202" s="224">
        <v>252</v>
      </c>
      <c r="AL202" s="220"/>
      <c r="AM202" s="222"/>
      <c r="AN202" s="220"/>
      <c r="AO202" s="222"/>
      <c r="AP202" s="222">
        <v>0</v>
      </c>
      <c r="AQ202" s="222">
        <v>0</v>
      </c>
      <c r="AR202" s="224">
        <v>0</v>
      </c>
      <c r="AS202" s="224">
        <v>0</v>
      </c>
      <c r="AT202" s="221">
        <v>0</v>
      </c>
      <c r="AU202" s="221">
        <v>0</v>
      </c>
      <c r="AV202" s="221">
        <v>0</v>
      </c>
      <c r="AW202" s="221">
        <v>0</v>
      </c>
      <c r="AX202" s="221">
        <v>0</v>
      </c>
      <c r="AY202" s="221">
        <v>0</v>
      </c>
      <c r="AZ202" s="221">
        <v>0</v>
      </c>
      <c r="BA202" s="221">
        <v>0</v>
      </c>
      <c r="BB202" s="221">
        <v>0</v>
      </c>
      <c r="BC202" s="221">
        <v>0</v>
      </c>
      <c r="BD202" s="221">
        <v>0</v>
      </c>
      <c r="BE202" s="221">
        <v>0</v>
      </c>
      <c r="BF202" s="221">
        <v>0</v>
      </c>
      <c r="BG202" s="221">
        <v>0</v>
      </c>
      <c r="BH202" s="221">
        <v>0</v>
      </c>
      <c r="BI202" s="221">
        <v>0</v>
      </c>
      <c r="BJ202" s="221">
        <v>0</v>
      </c>
      <c r="BK202" s="221">
        <v>0</v>
      </c>
      <c r="BL202" s="221">
        <v>0</v>
      </c>
      <c r="BM202" s="221">
        <v>0</v>
      </c>
      <c r="BN202" s="221">
        <v>0</v>
      </c>
      <c r="BO202" s="221">
        <v>0</v>
      </c>
      <c r="BP202" s="221">
        <v>0</v>
      </c>
      <c r="BQ202" s="213" t="s">
        <v>102</v>
      </c>
    </row>
    <row r="203" spans="1:69" x14ac:dyDescent="0.3">
      <c r="A203" s="220">
        <v>46363</v>
      </c>
      <c r="B203" s="221">
        <v>1106.21282922</v>
      </c>
      <c r="C203" s="222"/>
      <c r="D203" s="221">
        <v>1106.21282922</v>
      </c>
      <c r="E203" s="222">
        <v>1.00052531</v>
      </c>
      <c r="F203" s="222">
        <v>1.0036829700387706</v>
      </c>
      <c r="G203" s="222">
        <v>1.001881174</v>
      </c>
      <c r="H203" s="222">
        <v>1.0055710723074067</v>
      </c>
      <c r="I203" s="221">
        <v>6.1627913100000002</v>
      </c>
      <c r="J203" s="221">
        <v>0</v>
      </c>
      <c r="K203" s="221">
        <v>6.1627913100000002</v>
      </c>
      <c r="L203" s="221">
        <v>1112.3756205300001</v>
      </c>
      <c r="M203" s="223"/>
      <c r="N203" s="221">
        <v>0</v>
      </c>
      <c r="O203" s="221">
        <v>0</v>
      </c>
      <c r="P203" s="221">
        <v>0</v>
      </c>
      <c r="Q203" s="221">
        <v>0</v>
      </c>
      <c r="R203" s="221">
        <v>1112.3756205300001</v>
      </c>
      <c r="S203" s="222">
        <v>8714</v>
      </c>
      <c r="T203" s="221">
        <v>9693241.1572984215</v>
      </c>
      <c r="U203" s="221">
        <v>0</v>
      </c>
      <c r="V203" s="221">
        <v>0</v>
      </c>
      <c r="W203" s="221">
        <v>0</v>
      </c>
      <c r="X203" s="221">
        <v>0</v>
      </c>
      <c r="Y203" s="221">
        <v>0</v>
      </c>
      <c r="Z203" s="221">
        <v>0</v>
      </c>
      <c r="AA203" s="221">
        <v>0</v>
      </c>
      <c r="AB203" s="221">
        <v>0</v>
      </c>
      <c r="AC203" s="221">
        <v>0</v>
      </c>
      <c r="AD203" s="221">
        <v>0</v>
      </c>
      <c r="AE203" s="220"/>
      <c r="AF203" s="220"/>
      <c r="AG203" s="222">
        <v>0</v>
      </c>
      <c r="AH203" s="224">
        <v>0</v>
      </c>
      <c r="AI203" s="224">
        <v>0</v>
      </c>
      <c r="AJ203" s="224">
        <v>7</v>
      </c>
      <c r="AK203" s="224">
        <v>252</v>
      </c>
      <c r="AL203" s="220"/>
      <c r="AM203" s="222"/>
      <c r="AN203" s="220"/>
      <c r="AO203" s="222"/>
      <c r="AP203" s="222">
        <v>0</v>
      </c>
      <c r="AQ203" s="222">
        <v>0</v>
      </c>
      <c r="AR203" s="224">
        <v>0</v>
      </c>
      <c r="AS203" s="224">
        <v>0</v>
      </c>
      <c r="AT203" s="221">
        <v>0</v>
      </c>
      <c r="AU203" s="221">
        <v>0</v>
      </c>
      <c r="AV203" s="221">
        <v>0</v>
      </c>
      <c r="AW203" s="221">
        <v>0</v>
      </c>
      <c r="AX203" s="221">
        <v>0</v>
      </c>
      <c r="AY203" s="221">
        <v>0</v>
      </c>
      <c r="AZ203" s="221">
        <v>0</v>
      </c>
      <c r="BA203" s="221">
        <v>0</v>
      </c>
      <c r="BB203" s="221">
        <v>0</v>
      </c>
      <c r="BC203" s="221">
        <v>0</v>
      </c>
      <c r="BD203" s="221">
        <v>0</v>
      </c>
      <c r="BE203" s="221">
        <v>0</v>
      </c>
      <c r="BF203" s="221">
        <v>0</v>
      </c>
      <c r="BG203" s="221">
        <v>0</v>
      </c>
      <c r="BH203" s="221">
        <v>0</v>
      </c>
      <c r="BI203" s="221">
        <v>0</v>
      </c>
      <c r="BJ203" s="221">
        <v>0</v>
      </c>
      <c r="BK203" s="221">
        <v>0</v>
      </c>
      <c r="BL203" s="221">
        <v>0</v>
      </c>
      <c r="BM203" s="221">
        <v>0</v>
      </c>
      <c r="BN203" s="221">
        <v>0</v>
      </c>
      <c r="BO203" s="221">
        <v>0</v>
      </c>
      <c r="BP203" s="221">
        <v>0</v>
      </c>
      <c r="BQ203" s="213" t="s">
        <v>102</v>
      </c>
    </row>
    <row r="204" spans="1:69" x14ac:dyDescent="0.3">
      <c r="A204" s="220">
        <v>46364</v>
      </c>
      <c r="B204" s="221">
        <v>1106.21282922</v>
      </c>
      <c r="C204" s="222"/>
      <c r="D204" s="221">
        <v>1106.21282922</v>
      </c>
      <c r="E204" s="222">
        <v>1.00052531</v>
      </c>
      <c r="F204" s="222">
        <v>1.0042102147397616</v>
      </c>
      <c r="G204" s="222">
        <v>1.0021502019999999</v>
      </c>
      <c r="H204" s="222">
        <v>1.0063694648019625</v>
      </c>
      <c r="I204" s="221">
        <v>7.0459838899999996</v>
      </c>
      <c r="J204" s="221">
        <v>0</v>
      </c>
      <c r="K204" s="221">
        <v>7.0459838899999996</v>
      </c>
      <c r="L204" s="221">
        <v>1113.2588131099999</v>
      </c>
      <c r="M204" s="223"/>
      <c r="N204" s="221">
        <v>0</v>
      </c>
      <c r="O204" s="221">
        <v>0</v>
      </c>
      <c r="P204" s="221">
        <v>0</v>
      </c>
      <c r="Q204" s="221">
        <v>0</v>
      </c>
      <c r="R204" s="221">
        <v>1113.2588131099999</v>
      </c>
      <c r="S204" s="222">
        <v>8714</v>
      </c>
      <c r="T204" s="221">
        <v>9700937.2974405382</v>
      </c>
      <c r="U204" s="221">
        <v>0</v>
      </c>
      <c r="V204" s="221">
        <v>0</v>
      </c>
      <c r="W204" s="221">
        <v>0</v>
      </c>
      <c r="X204" s="221">
        <v>0</v>
      </c>
      <c r="Y204" s="221">
        <v>0</v>
      </c>
      <c r="Z204" s="221">
        <v>0</v>
      </c>
      <c r="AA204" s="221">
        <v>0</v>
      </c>
      <c r="AB204" s="221">
        <v>0</v>
      </c>
      <c r="AC204" s="221">
        <v>0</v>
      </c>
      <c r="AD204" s="221">
        <v>0</v>
      </c>
      <c r="AE204" s="220"/>
      <c r="AF204" s="220"/>
      <c r="AG204" s="222">
        <v>0</v>
      </c>
      <c r="AH204" s="224">
        <v>0</v>
      </c>
      <c r="AI204" s="224">
        <v>0</v>
      </c>
      <c r="AJ204" s="224">
        <v>8</v>
      </c>
      <c r="AK204" s="224">
        <v>252</v>
      </c>
      <c r="AL204" s="220"/>
      <c r="AM204" s="222"/>
      <c r="AN204" s="220"/>
      <c r="AO204" s="222"/>
      <c r="AP204" s="222">
        <v>0</v>
      </c>
      <c r="AQ204" s="222">
        <v>0</v>
      </c>
      <c r="AR204" s="224">
        <v>0</v>
      </c>
      <c r="AS204" s="224">
        <v>0</v>
      </c>
      <c r="AT204" s="221">
        <v>0</v>
      </c>
      <c r="AU204" s="221">
        <v>0</v>
      </c>
      <c r="AV204" s="221">
        <v>0</v>
      </c>
      <c r="AW204" s="221">
        <v>0</v>
      </c>
      <c r="AX204" s="221">
        <v>0</v>
      </c>
      <c r="AY204" s="221">
        <v>0</v>
      </c>
      <c r="AZ204" s="221">
        <v>0</v>
      </c>
      <c r="BA204" s="221">
        <v>0</v>
      </c>
      <c r="BB204" s="221">
        <v>0</v>
      </c>
      <c r="BC204" s="221">
        <v>0</v>
      </c>
      <c r="BD204" s="221">
        <v>0</v>
      </c>
      <c r="BE204" s="221">
        <v>0</v>
      </c>
      <c r="BF204" s="221">
        <v>0</v>
      </c>
      <c r="BG204" s="221">
        <v>0</v>
      </c>
      <c r="BH204" s="221">
        <v>0</v>
      </c>
      <c r="BI204" s="221">
        <v>0</v>
      </c>
      <c r="BJ204" s="221">
        <v>0</v>
      </c>
      <c r="BK204" s="221">
        <v>0</v>
      </c>
      <c r="BL204" s="221">
        <v>0</v>
      </c>
      <c r="BM204" s="221">
        <v>0</v>
      </c>
      <c r="BN204" s="221">
        <v>0</v>
      </c>
      <c r="BO204" s="221">
        <v>0</v>
      </c>
      <c r="BP204" s="221">
        <v>0</v>
      </c>
      <c r="BQ204" s="213" t="s">
        <v>102</v>
      </c>
    </row>
    <row r="205" spans="1:69" x14ac:dyDescent="0.3">
      <c r="A205" s="220">
        <v>46365</v>
      </c>
      <c r="B205" s="221">
        <v>1106.21282922</v>
      </c>
      <c r="C205" s="222"/>
      <c r="D205" s="221">
        <v>1106.21282922</v>
      </c>
      <c r="E205" s="222">
        <v>1.00052531</v>
      </c>
      <c r="F205" s="222">
        <v>1.0047377364076666</v>
      </c>
      <c r="G205" s="222">
        <v>1.0024193020000001</v>
      </c>
      <c r="H205" s="222">
        <v>1.0071685040238574</v>
      </c>
      <c r="I205" s="221">
        <v>7.9298910899999999</v>
      </c>
      <c r="J205" s="221">
        <v>0</v>
      </c>
      <c r="K205" s="221">
        <v>7.9298910899999999</v>
      </c>
      <c r="L205" s="221">
        <v>1114.14272031</v>
      </c>
      <c r="M205" s="223"/>
      <c r="N205" s="221">
        <v>0</v>
      </c>
      <c r="O205" s="221">
        <v>0</v>
      </c>
      <c r="P205" s="221">
        <v>0</v>
      </c>
      <c r="Q205" s="221">
        <v>0</v>
      </c>
      <c r="R205" s="221">
        <v>1114.14272031</v>
      </c>
      <c r="S205" s="222">
        <v>8714</v>
      </c>
      <c r="T205" s="221">
        <v>9708639.6647813395</v>
      </c>
      <c r="U205" s="221">
        <v>0</v>
      </c>
      <c r="V205" s="221">
        <v>0</v>
      </c>
      <c r="W205" s="221">
        <v>0</v>
      </c>
      <c r="X205" s="221">
        <v>0</v>
      </c>
      <c r="Y205" s="221">
        <v>0</v>
      </c>
      <c r="Z205" s="221">
        <v>0</v>
      </c>
      <c r="AA205" s="221">
        <v>0</v>
      </c>
      <c r="AB205" s="221">
        <v>0</v>
      </c>
      <c r="AC205" s="221">
        <v>0</v>
      </c>
      <c r="AD205" s="221">
        <v>0</v>
      </c>
      <c r="AE205" s="220"/>
      <c r="AF205" s="220"/>
      <c r="AG205" s="222">
        <v>0</v>
      </c>
      <c r="AH205" s="224">
        <v>0</v>
      </c>
      <c r="AI205" s="224">
        <v>0</v>
      </c>
      <c r="AJ205" s="224">
        <v>9</v>
      </c>
      <c r="AK205" s="224">
        <v>252</v>
      </c>
      <c r="AL205" s="220"/>
      <c r="AM205" s="222"/>
      <c r="AN205" s="220"/>
      <c r="AO205" s="222"/>
      <c r="AP205" s="222">
        <v>0</v>
      </c>
      <c r="AQ205" s="222">
        <v>0</v>
      </c>
      <c r="AR205" s="224">
        <v>0</v>
      </c>
      <c r="AS205" s="224">
        <v>0</v>
      </c>
      <c r="AT205" s="221">
        <v>0</v>
      </c>
      <c r="AU205" s="221">
        <v>0</v>
      </c>
      <c r="AV205" s="221">
        <v>0</v>
      </c>
      <c r="AW205" s="221">
        <v>0</v>
      </c>
      <c r="AX205" s="221">
        <v>0</v>
      </c>
      <c r="AY205" s="221">
        <v>0</v>
      </c>
      <c r="AZ205" s="221">
        <v>0</v>
      </c>
      <c r="BA205" s="221">
        <v>0</v>
      </c>
      <c r="BB205" s="221">
        <v>0</v>
      </c>
      <c r="BC205" s="221">
        <v>0</v>
      </c>
      <c r="BD205" s="221">
        <v>0</v>
      </c>
      <c r="BE205" s="221">
        <v>0</v>
      </c>
      <c r="BF205" s="221">
        <v>0</v>
      </c>
      <c r="BG205" s="221">
        <v>0</v>
      </c>
      <c r="BH205" s="221">
        <v>0</v>
      </c>
      <c r="BI205" s="221">
        <v>0</v>
      </c>
      <c r="BJ205" s="221">
        <v>0</v>
      </c>
      <c r="BK205" s="221">
        <v>0</v>
      </c>
      <c r="BL205" s="221">
        <v>0</v>
      </c>
      <c r="BM205" s="221">
        <v>0</v>
      </c>
      <c r="BN205" s="221">
        <v>0</v>
      </c>
      <c r="BO205" s="221">
        <v>0</v>
      </c>
      <c r="BP205" s="221">
        <v>0</v>
      </c>
      <c r="BQ205" s="213" t="s">
        <v>102</v>
      </c>
    </row>
    <row r="206" spans="1:69" x14ac:dyDescent="0.3">
      <c r="A206" s="220">
        <v>46366</v>
      </c>
      <c r="B206" s="221">
        <v>1106.21282922</v>
      </c>
      <c r="C206" s="222"/>
      <c r="D206" s="221">
        <v>1106.21282922</v>
      </c>
      <c r="E206" s="222">
        <v>1.00052531</v>
      </c>
      <c r="F206" s="222">
        <v>1.0052655351879789</v>
      </c>
      <c r="G206" s="222">
        <v>1.0026884739999999</v>
      </c>
      <c r="H206" s="222">
        <v>1.0079681702673857</v>
      </c>
      <c r="I206" s="221">
        <v>8.8144918699999995</v>
      </c>
      <c r="J206" s="221">
        <v>0</v>
      </c>
      <c r="K206" s="221">
        <v>8.8144918699999995</v>
      </c>
      <c r="L206" s="221">
        <v>1115.02732109</v>
      </c>
      <c r="M206" s="223"/>
      <c r="N206" s="221">
        <v>0</v>
      </c>
      <c r="O206" s="221">
        <v>0</v>
      </c>
      <c r="P206" s="221">
        <v>0</v>
      </c>
      <c r="Q206" s="221">
        <v>0</v>
      </c>
      <c r="R206" s="221">
        <v>1115.02732109</v>
      </c>
      <c r="S206" s="222">
        <v>8714</v>
      </c>
      <c r="T206" s="221">
        <v>9716348.0759782605</v>
      </c>
      <c r="U206" s="221">
        <v>0</v>
      </c>
      <c r="V206" s="221">
        <v>0</v>
      </c>
      <c r="W206" s="221">
        <v>0</v>
      </c>
      <c r="X206" s="221">
        <v>0</v>
      </c>
      <c r="Y206" s="221">
        <v>0</v>
      </c>
      <c r="Z206" s="221">
        <v>0</v>
      </c>
      <c r="AA206" s="221">
        <v>0</v>
      </c>
      <c r="AB206" s="221">
        <v>0</v>
      </c>
      <c r="AC206" s="221">
        <v>0</v>
      </c>
      <c r="AD206" s="221">
        <v>0</v>
      </c>
      <c r="AE206" s="220"/>
      <c r="AF206" s="220"/>
      <c r="AG206" s="222">
        <v>0</v>
      </c>
      <c r="AH206" s="224">
        <v>0</v>
      </c>
      <c r="AI206" s="224">
        <v>0</v>
      </c>
      <c r="AJ206" s="224">
        <v>10</v>
      </c>
      <c r="AK206" s="224">
        <v>252</v>
      </c>
      <c r="AL206" s="220"/>
      <c r="AM206" s="222"/>
      <c r="AN206" s="220"/>
      <c r="AO206" s="222"/>
      <c r="AP206" s="222">
        <v>0</v>
      </c>
      <c r="AQ206" s="222">
        <v>0</v>
      </c>
      <c r="AR206" s="224">
        <v>0</v>
      </c>
      <c r="AS206" s="224">
        <v>0</v>
      </c>
      <c r="AT206" s="221">
        <v>0</v>
      </c>
      <c r="AU206" s="221">
        <v>0</v>
      </c>
      <c r="AV206" s="221">
        <v>0</v>
      </c>
      <c r="AW206" s="221">
        <v>0</v>
      </c>
      <c r="AX206" s="221">
        <v>0</v>
      </c>
      <c r="AY206" s="221">
        <v>0</v>
      </c>
      <c r="AZ206" s="221">
        <v>0</v>
      </c>
      <c r="BA206" s="221">
        <v>0</v>
      </c>
      <c r="BB206" s="221">
        <v>0</v>
      </c>
      <c r="BC206" s="221">
        <v>0</v>
      </c>
      <c r="BD206" s="221">
        <v>0</v>
      </c>
      <c r="BE206" s="221">
        <v>0</v>
      </c>
      <c r="BF206" s="221">
        <v>0</v>
      </c>
      <c r="BG206" s="221">
        <v>0</v>
      </c>
      <c r="BH206" s="221">
        <v>0</v>
      </c>
      <c r="BI206" s="221">
        <v>0</v>
      </c>
      <c r="BJ206" s="221">
        <v>0</v>
      </c>
      <c r="BK206" s="221">
        <v>0</v>
      </c>
      <c r="BL206" s="221">
        <v>0</v>
      </c>
      <c r="BM206" s="221">
        <v>0</v>
      </c>
      <c r="BN206" s="221">
        <v>0</v>
      </c>
      <c r="BO206" s="221">
        <v>0</v>
      </c>
      <c r="BP206" s="221">
        <v>0</v>
      </c>
      <c r="BQ206" s="213" t="s">
        <v>102</v>
      </c>
    </row>
    <row r="207" spans="1:69" x14ac:dyDescent="0.3">
      <c r="A207" s="220">
        <v>46367</v>
      </c>
      <c r="B207" s="221">
        <v>1106.21282922</v>
      </c>
      <c r="C207" s="222"/>
      <c r="D207" s="221">
        <v>1106.21282922</v>
      </c>
      <c r="E207" s="222">
        <v>1.00052531</v>
      </c>
      <c r="F207" s="222">
        <v>1.0057936112262684</v>
      </c>
      <c r="G207" s="222">
        <v>1.0029577190000001</v>
      </c>
      <c r="H207" s="222">
        <v>1.0087684648703756</v>
      </c>
      <c r="I207" s="221">
        <v>9.6997884699999997</v>
      </c>
      <c r="J207" s="221">
        <v>0</v>
      </c>
      <c r="K207" s="221">
        <v>9.6997884699999997</v>
      </c>
      <c r="L207" s="221">
        <v>1115.9126176899999</v>
      </c>
      <c r="M207" s="223"/>
      <c r="N207" s="221">
        <v>0</v>
      </c>
      <c r="O207" s="221">
        <v>0</v>
      </c>
      <c r="P207" s="221">
        <v>0</v>
      </c>
      <c r="Q207" s="221">
        <v>0</v>
      </c>
      <c r="R207" s="221">
        <v>1115.9126176899999</v>
      </c>
      <c r="S207" s="222">
        <v>8714</v>
      </c>
      <c r="T207" s="221">
        <v>9724062.5505506601</v>
      </c>
      <c r="U207" s="221">
        <v>0</v>
      </c>
      <c r="V207" s="221">
        <v>0</v>
      </c>
      <c r="W207" s="221">
        <v>0</v>
      </c>
      <c r="X207" s="221">
        <v>0</v>
      </c>
      <c r="Y207" s="221">
        <v>0</v>
      </c>
      <c r="Z207" s="221">
        <v>0</v>
      </c>
      <c r="AA207" s="221">
        <v>0</v>
      </c>
      <c r="AB207" s="221">
        <v>0</v>
      </c>
      <c r="AC207" s="221">
        <v>0</v>
      </c>
      <c r="AD207" s="221">
        <v>0</v>
      </c>
      <c r="AE207" s="220"/>
      <c r="AF207" s="220"/>
      <c r="AG207" s="222">
        <v>0</v>
      </c>
      <c r="AH207" s="224">
        <v>0</v>
      </c>
      <c r="AI207" s="224">
        <v>0</v>
      </c>
      <c r="AJ207" s="224">
        <v>11</v>
      </c>
      <c r="AK207" s="224">
        <v>252</v>
      </c>
      <c r="AL207" s="220"/>
      <c r="AM207" s="222"/>
      <c r="AN207" s="220"/>
      <c r="AO207" s="222"/>
      <c r="AP207" s="222">
        <v>0</v>
      </c>
      <c r="AQ207" s="222">
        <v>0</v>
      </c>
      <c r="AR207" s="224">
        <v>0</v>
      </c>
      <c r="AS207" s="224">
        <v>0</v>
      </c>
      <c r="AT207" s="221">
        <v>0</v>
      </c>
      <c r="AU207" s="221">
        <v>0</v>
      </c>
      <c r="AV207" s="221">
        <v>0</v>
      </c>
      <c r="AW207" s="221">
        <v>0</v>
      </c>
      <c r="AX207" s="221">
        <v>0</v>
      </c>
      <c r="AY207" s="221">
        <v>0</v>
      </c>
      <c r="AZ207" s="221">
        <v>0</v>
      </c>
      <c r="BA207" s="221">
        <v>0</v>
      </c>
      <c r="BB207" s="221">
        <v>0</v>
      </c>
      <c r="BC207" s="221">
        <v>0</v>
      </c>
      <c r="BD207" s="221">
        <v>0</v>
      </c>
      <c r="BE207" s="221">
        <v>0</v>
      </c>
      <c r="BF207" s="221">
        <v>0</v>
      </c>
      <c r="BG207" s="221">
        <v>0</v>
      </c>
      <c r="BH207" s="221">
        <v>0</v>
      </c>
      <c r="BI207" s="221">
        <v>0</v>
      </c>
      <c r="BJ207" s="221">
        <v>0</v>
      </c>
      <c r="BK207" s="221">
        <v>0</v>
      </c>
      <c r="BL207" s="221">
        <v>0</v>
      </c>
      <c r="BM207" s="221">
        <v>0</v>
      </c>
      <c r="BN207" s="221">
        <v>0</v>
      </c>
      <c r="BO207" s="221">
        <v>0</v>
      </c>
      <c r="BP207" s="221">
        <v>0</v>
      </c>
      <c r="BQ207" s="213" t="s">
        <v>102</v>
      </c>
    </row>
    <row r="208" spans="1:69" x14ac:dyDescent="0.3">
      <c r="A208" s="220">
        <v>46368</v>
      </c>
      <c r="B208" s="221">
        <v>1106.21282922</v>
      </c>
      <c r="C208" s="222"/>
      <c r="D208" s="221">
        <v>1106.21282922</v>
      </c>
      <c r="E208" s="222">
        <v>1</v>
      </c>
      <c r="F208" s="222">
        <v>1.0057936112262684</v>
      </c>
      <c r="G208" s="222">
        <v>1.0029577190000001</v>
      </c>
      <c r="H208" s="222">
        <v>1.0087684648703756</v>
      </c>
      <c r="I208" s="221">
        <v>9.6997884699999997</v>
      </c>
      <c r="J208" s="221">
        <v>0</v>
      </c>
      <c r="K208" s="221">
        <v>9.6997884699999997</v>
      </c>
      <c r="L208" s="221">
        <v>1115.9126176899999</v>
      </c>
      <c r="M208" s="223"/>
      <c r="N208" s="221">
        <v>0</v>
      </c>
      <c r="O208" s="221">
        <v>0</v>
      </c>
      <c r="P208" s="221">
        <v>0</v>
      </c>
      <c r="Q208" s="221">
        <v>0</v>
      </c>
      <c r="R208" s="221">
        <v>1115.9126176899999</v>
      </c>
      <c r="S208" s="222">
        <v>8714</v>
      </c>
      <c r="T208" s="221">
        <v>9724062.5505506601</v>
      </c>
      <c r="U208" s="221">
        <v>0</v>
      </c>
      <c r="V208" s="221">
        <v>0</v>
      </c>
      <c r="W208" s="221">
        <v>0</v>
      </c>
      <c r="X208" s="221">
        <v>0</v>
      </c>
      <c r="Y208" s="221">
        <v>0</v>
      </c>
      <c r="Z208" s="221">
        <v>0</v>
      </c>
      <c r="AA208" s="221">
        <v>0</v>
      </c>
      <c r="AB208" s="221">
        <v>0</v>
      </c>
      <c r="AC208" s="221">
        <v>0</v>
      </c>
      <c r="AD208" s="221">
        <v>0</v>
      </c>
      <c r="AE208" s="220"/>
      <c r="AF208" s="220"/>
      <c r="AG208" s="222">
        <v>0</v>
      </c>
      <c r="AH208" s="224">
        <v>0</v>
      </c>
      <c r="AI208" s="224">
        <v>0</v>
      </c>
      <c r="AJ208" s="224">
        <v>11</v>
      </c>
      <c r="AK208" s="224">
        <v>252</v>
      </c>
      <c r="AL208" s="220"/>
      <c r="AM208" s="222"/>
      <c r="AN208" s="220"/>
      <c r="AO208" s="222"/>
      <c r="AP208" s="222">
        <v>0</v>
      </c>
      <c r="AQ208" s="222">
        <v>0</v>
      </c>
      <c r="AR208" s="224">
        <v>0</v>
      </c>
      <c r="AS208" s="224">
        <v>0</v>
      </c>
      <c r="AT208" s="221">
        <v>0</v>
      </c>
      <c r="AU208" s="221">
        <v>0</v>
      </c>
      <c r="AV208" s="221">
        <v>0</v>
      </c>
      <c r="AW208" s="221">
        <v>0</v>
      </c>
      <c r="AX208" s="221">
        <v>0</v>
      </c>
      <c r="AY208" s="221">
        <v>0</v>
      </c>
      <c r="AZ208" s="221">
        <v>0</v>
      </c>
      <c r="BA208" s="221">
        <v>0</v>
      </c>
      <c r="BB208" s="221">
        <v>0</v>
      </c>
      <c r="BC208" s="221">
        <v>0</v>
      </c>
      <c r="BD208" s="221">
        <v>0</v>
      </c>
      <c r="BE208" s="221">
        <v>0</v>
      </c>
      <c r="BF208" s="221">
        <v>0</v>
      </c>
      <c r="BG208" s="221">
        <v>0</v>
      </c>
      <c r="BH208" s="221">
        <v>0</v>
      </c>
      <c r="BI208" s="221">
        <v>0</v>
      </c>
      <c r="BJ208" s="221">
        <v>0</v>
      </c>
      <c r="BK208" s="221">
        <v>0</v>
      </c>
      <c r="BL208" s="221">
        <v>0</v>
      </c>
      <c r="BM208" s="221">
        <v>0</v>
      </c>
      <c r="BN208" s="221">
        <v>0</v>
      </c>
      <c r="BO208" s="221">
        <v>0</v>
      </c>
      <c r="BP208" s="221">
        <v>0</v>
      </c>
      <c r="BQ208" s="213" t="s">
        <v>102</v>
      </c>
    </row>
    <row r="209" spans="1:69" x14ac:dyDescent="0.3">
      <c r="A209" s="220">
        <v>46369</v>
      </c>
      <c r="B209" s="221">
        <v>1106.21282922</v>
      </c>
      <c r="C209" s="222"/>
      <c r="D209" s="221">
        <v>1106.21282922</v>
      </c>
      <c r="E209" s="222">
        <v>1</v>
      </c>
      <c r="F209" s="222">
        <v>1.0057936112262684</v>
      </c>
      <c r="G209" s="222">
        <v>1.0029577190000001</v>
      </c>
      <c r="H209" s="222">
        <v>1.0087684648703756</v>
      </c>
      <c r="I209" s="221">
        <v>9.6997884699999997</v>
      </c>
      <c r="J209" s="221">
        <v>0</v>
      </c>
      <c r="K209" s="221">
        <v>9.6997884699999997</v>
      </c>
      <c r="L209" s="221">
        <v>1115.9126176899999</v>
      </c>
      <c r="M209" s="223"/>
      <c r="N209" s="221">
        <v>0</v>
      </c>
      <c r="O209" s="221">
        <v>0</v>
      </c>
      <c r="P209" s="221">
        <v>0</v>
      </c>
      <c r="Q209" s="221">
        <v>0</v>
      </c>
      <c r="R209" s="221">
        <v>1115.9126176899999</v>
      </c>
      <c r="S209" s="222">
        <v>8714</v>
      </c>
      <c r="T209" s="221">
        <v>9724062.5505506601</v>
      </c>
      <c r="U209" s="221">
        <v>0</v>
      </c>
      <c r="V209" s="221">
        <v>0</v>
      </c>
      <c r="W209" s="221">
        <v>0</v>
      </c>
      <c r="X209" s="221">
        <v>0</v>
      </c>
      <c r="Y209" s="221">
        <v>0</v>
      </c>
      <c r="Z209" s="221">
        <v>0</v>
      </c>
      <c r="AA209" s="221">
        <v>0</v>
      </c>
      <c r="AB209" s="221">
        <v>0</v>
      </c>
      <c r="AC209" s="221">
        <v>0</v>
      </c>
      <c r="AD209" s="221">
        <v>0</v>
      </c>
      <c r="AE209" s="220"/>
      <c r="AF209" s="220"/>
      <c r="AG209" s="222">
        <v>0</v>
      </c>
      <c r="AH209" s="224">
        <v>0</v>
      </c>
      <c r="AI209" s="224">
        <v>0</v>
      </c>
      <c r="AJ209" s="224">
        <v>11</v>
      </c>
      <c r="AK209" s="224">
        <v>252</v>
      </c>
      <c r="AL209" s="220"/>
      <c r="AM209" s="222"/>
      <c r="AN209" s="220"/>
      <c r="AO209" s="222"/>
      <c r="AP209" s="222">
        <v>0</v>
      </c>
      <c r="AQ209" s="222">
        <v>0</v>
      </c>
      <c r="AR209" s="224">
        <v>0</v>
      </c>
      <c r="AS209" s="224">
        <v>0</v>
      </c>
      <c r="AT209" s="221">
        <v>0</v>
      </c>
      <c r="AU209" s="221">
        <v>0</v>
      </c>
      <c r="AV209" s="221">
        <v>0</v>
      </c>
      <c r="AW209" s="221">
        <v>0</v>
      </c>
      <c r="AX209" s="221">
        <v>0</v>
      </c>
      <c r="AY209" s="221">
        <v>0</v>
      </c>
      <c r="AZ209" s="221">
        <v>0</v>
      </c>
      <c r="BA209" s="221">
        <v>0</v>
      </c>
      <c r="BB209" s="221">
        <v>0</v>
      </c>
      <c r="BC209" s="221">
        <v>0</v>
      </c>
      <c r="BD209" s="221">
        <v>0</v>
      </c>
      <c r="BE209" s="221">
        <v>0</v>
      </c>
      <c r="BF209" s="221">
        <v>0</v>
      </c>
      <c r="BG209" s="221">
        <v>0</v>
      </c>
      <c r="BH209" s="221">
        <v>0</v>
      </c>
      <c r="BI209" s="221">
        <v>0</v>
      </c>
      <c r="BJ209" s="221">
        <v>0</v>
      </c>
      <c r="BK209" s="221">
        <v>0</v>
      </c>
      <c r="BL209" s="221">
        <v>0</v>
      </c>
      <c r="BM209" s="221">
        <v>0</v>
      </c>
      <c r="BN209" s="221">
        <v>0</v>
      </c>
      <c r="BO209" s="221">
        <v>0</v>
      </c>
      <c r="BP209" s="221">
        <v>0</v>
      </c>
      <c r="BQ209" s="213" t="s">
        <v>102</v>
      </c>
    </row>
    <row r="210" spans="1:69" x14ac:dyDescent="0.3">
      <c r="A210" s="220">
        <v>46370</v>
      </c>
      <c r="B210" s="221">
        <v>1106.21282922</v>
      </c>
      <c r="C210" s="222"/>
      <c r="D210" s="221">
        <v>1106.21282922</v>
      </c>
      <c r="E210" s="222">
        <v>1.00052531</v>
      </c>
      <c r="F210" s="222">
        <v>1.0063219646681818</v>
      </c>
      <c r="G210" s="222">
        <v>1.003227036</v>
      </c>
      <c r="H210" s="222">
        <v>1.0095693971925104</v>
      </c>
      <c r="I210" s="221">
        <v>10.585789719999999</v>
      </c>
      <c r="J210" s="221">
        <v>0</v>
      </c>
      <c r="K210" s="221">
        <v>10.585789719999999</v>
      </c>
      <c r="L210" s="221">
        <v>1116.7986189400001</v>
      </c>
      <c r="M210" s="223"/>
      <c r="N210" s="221">
        <v>0</v>
      </c>
      <c r="O210" s="221">
        <v>0</v>
      </c>
      <c r="P210" s="221">
        <v>0</v>
      </c>
      <c r="Q210" s="221">
        <v>0</v>
      </c>
      <c r="R210" s="221">
        <v>1116.7986189400001</v>
      </c>
      <c r="S210" s="222">
        <v>8714</v>
      </c>
      <c r="T210" s="221">
        <v>9731783.1654431615</v>
      </c>
      <c r="U210" s="221">
        <v>0</v>
      </c>
      <c r="V210" s="221">
        <v>0</v>
      </c>
      <c r="W210" s="221">
        <v>0</v>
      </c>
      <c r="X210" s="221">
        <v>0</v>
      </c>
      <c r="Y210" s="221">
        <v>0</v>
      </c>
      <c r="Z210" s="221">
        <v>0</v>
      </c>
      <c r="AA210" s="221">
        <v>0</v>
      </c>
      <c r="AB210" s="221">
        <v>0</v>
      </c>
      <c r="AC210" s="221">
        <v>0</v>
      </c>
      <c r="AD210" s="221">
        <v>0</v>
      </c>
      <c r="AE210" s="220"/>
      <c r="AF210" s="220"/>
      <c r="AG210" s="222">
        <v>0</v>
      </c>
      <c r="AH210" s="224">
        <v>0</v>
      </c>
      <c r="AI210" s="224">
        <v>0</v>
      </c>
      <c r="AJ210" s="224">
        <v>12</v>
      </c>
      <c r="AK210" s="224">
        <v>252</v>
      </c>
      <c r="AL210" s="220"/>
      <c r="AM210" s="222"/>
      <c r="AN210" s="220"/>
      <c r="AO210" s="222"/>
      <c r="AP210" s="222">
        <v>0</v>
      </c>
      <c r="AQ210" s="222">
        <v>0</v>
      </c>
      <c r="AR210" s="224">
        <v>0</v>
      </c>
      <c r="AS210" s="224">
        <v>0</v>
      </c>
      <c r="AT210" s="221">
        <v>0</v>
      </c>
      <c r="AU210" s="221">
        <v>0</v>
      </c>
      <c r="AV210" s="221">
        <v>0</v>
      </c>
      <c r="AW210" s="221">
        <v>0</v>
      </c>
      <c r="AX210" s="221">
        <v>0</v>
      </c>
      <c r="AY210" s="221">
        <v>0</v>
      </c>
      <c r="AZ210" s="221">
        <v>0</v>
      </c>
      <c r="BA210" s="221">
        <v>0</v>
      </c>
      <c r="BB210" s="221">
        <v>0</v>
      </c>
      <c r="BC210" s="221">
        <v>0</v>
      </c>
      <c r="BD210" s="221">
        <v>0</v>
      </c>
      <c r="BE210" s="221">
        <v>0</v>
      </c>
      <c r="BF210" s="221">
        <v>0</v>
      </c>
      <c r="BG210" s="221">
        <v>0</v>
      </c>
      <c r="BH210" s="221">
        <v>0</v>
      </c>
      <c r="BI210" s="221">
        <v>0</v>
      </c>
      <c r="BJ210" s="221">
        <v>0</v>
      </c>
      <c r="BK210" s="221">
        <v>0</v>
      </c>
      <c r="BL210" s="221">
        <v>0</v>
      </c>
      <c r="BM210" s="221">
        <v>0</v>
      </c>
      <c r="BN210" s="221">
        <v>0</v>
      </c>
      <c r="BO210" s="221">
        <v>0</v>
      </c>
      <c r="BP210" s="221">
        <v>0</v>
      </c>
      <c r="BQ210" s="213" t="s">
        <v>102</v>
      </c>
    </row>
    <row r="211" spans="1:69" x14ac:dyDescent="0.3">
      <c r="A211" s="220">
        <v>46371</v>
      </c>
      <c r="B211" s="221">
        <v>1106.21282922</v>
      </c>
      <c r="C211" s="222"/>
      <c r="D211" s="221">
        <v>1106.21282922</v>
      </c>
      <c r="E211" s="222">
        <v>1.00052531</v>
      </c>
      <c r="F211" s="222">
        <v>1.0068505956594416</v>
      </c>
      <c r="G211" s="222">
        <v>1.003496425</v>
      </c>
      <c r="H211" s="222">
        <v>1.010370977609105</v>
      </c>
      <c r="I211" s="221">
        <v>11.47250891</v>
      </c>
      <c r="J211" s="221">
        <v>0</v>
      </c>
      <c r="K211" s="221">
        <v>11.47250891</v>
      </c>
      <c r="L211" s="221">
        <v>1117.68533813</v>
      </c>
      <c r="M211" s="223"/>
      <c r="N211" s="221">
        <v>0</v>
      </c>
      <c r="O211" s="221">
        <v>0</v>
      </c>
      <c r="P211" s="221">
        <v>0</v>
      </c>
      <c r="Q211" s="221">
        <v>0</v>
      </c>
      <c r="R211" s="221">
        <v>1117.68533813</v>
      </c>
      <c r="S211" s="222">
        <v>8714</v>
      </c>
      <c r="T211" s="221">
        <v>9739510.0364648197</v>
      </c>
      <c r="U211" s="221">
        <v>0</v>
      </c>
      <c r="V211" s="221">
        <v>0</v>
      </c>
      <c r="W211" s="221">
        <v>0</v>
      </c>
      <c r="X211" s="221">
        <v>0</v>
      </c>
      <c r="Y211" s="221">
        <v>0</v>
      </c>
      <c r="Z211" s="221">
        <v>0</v>
      </c>
      <c r="AA211" s="221">
        <v>0</v>
      </c>
      <c r="AB211" s="221">
        <v>0</v>
      </c>
      <c r="AC211" s="221">
        <v>0</v>
      </c>
      <c r="AD211" s="221">
        <v>0</v>
      </c>
      <c r="AE211" s="220"/>
      <c r="AF211" s="220"/>
      <c r="AG211" s="222">
        <v>0</v>
      </c>
      <c r="AH211" s="224">
        <v>0</v>
      </c>
      <c r="AI211" s="224">
        <v>0</v>
      </c>
      <c r="AJ211" s="224">
        <v>13</v>
      </c>
      <c r="AK211" s="224">
        <v>252</v>
      </c>
      <c r="AL211" s="220"/>
      <c r="AM211" s="222"/>
      <c r="AN211" s="220"/>
      <c r="AO211" s="222"/>
      <c r="AP211" s="222">
        <v>0</v>
      </c>
      <c r="AQ211" s="222">
        <v>0</v>
      </c>
      <c r="AR211" s="224">
        <v>0</v>
      </c>
      <c r="AS211" s="224">
        <v>0</v>
      </c>
      <c r="AT211" s="221">
        <v>0</v>
      </c>
      <c r="AU211" s="221">
        <v>0</v>
      </c>
      <c r="AV211" s="221">
        <v>0</v>
      </c>
      <c r="AW211" s="221">
        <v>0</v>
      </c>
      <c r="AX211" s="221">
        <v>0</v>
      </c>
      <c r="AY211" s="221">
        <v>0</v>
      </c>
      <c r="AZ211" s="221">
        <v>0</v>
      </c>
      <c r="BA211" s="221">
        <v>0</v>
      </c>
      <c r="BB211" s="221">
        <v>0</v>
      </c>
      <c r="BC211" s="221">
        <v>0</v>
      </c>
      <c r="BD211" s="221">
        <v>0</v>
      </c>
      <c r="BE211" s="221">
        <v>0</v>
      </c>
      <c r="BF211" s="221">
        <v>0</v>
      </c>
      <c r="BG211" s="221">
        <v>0</v>
      </c>
      <c r="BH211" s="221">
        <v>0</v>
      </c>
      <c r="BI211" s="221">
        <v>0</v>
      </c>
      <c r="BJ211" s="221">
        <v>0</v>
      </c>
      <c r="BK211" s="221">
        <v>0</v>
      </c>
      <c r="BL211" s="221">
        <v>0</v>
      </c>
      <c r="BM211" s="221">
        <v>0</v>
      </c>
      <c r="BN211" s="221">
        <v>0</v>
      </c>
      <c r="BO211" s="221">
        <v>0</v>
      </c>
      <c r="BP211" s="221">
        <v>0</v>
      </c>
      <c r="BQ211" s="213" t="s">
        <v>102</v>
      </c>
    </row>
    <row r="212" spans="1:69" x14ac:dyDescent="0.3">
      <c r="A212" s="220">
        <v>46372</v>
      </c>
      <c r="B212" s="221">
        <v>1106.21282922</v>
      </c>
      <c r="C212" s="222"/>
      <c r="D212" s="221">
        <v>1106.21282922</v>
      </c>
      <c r="E212" s="222">
        <v>1.00052531</v>
      </c>
      <c r="F212" s="222">
        <v>1.0073795043458473</v>
      </c>
      <c r="G212" s="222">
        <v>1.0037658869999999</v>
      </c>
      <c r="H212" s="222">
        <v>1.0111731773631165</v>
      </c>
      <c r="I212" s="221">
        <v>12.359911739999999</v>
      </c>
      <c r="J212" s="221">
        <v>0</v>
      </c>
      <c r="K212" s="221">
        <v>12.359911739999999</v>
      </c>
      <c r="L212" s="221">
        <v>1118.5727409599999</v>
      </c>
      <c r="M212" s="223"/>
      <c r="N212" s="221">
        <v>0</v>
      </c>
      <c r="O212" s="221">
        <v>0</v>
      </c>
      <c r="P212" s="221">
        <v>0</v>
      </c>
      <c r="Q212" s="221">
        <v>0</v>
      </c>
      <c r="R212" s="221">
        <v>1118.5727409599999</v>
      </c>
      <c r="S212" s="222">
        <v>8714</v>
      </c>
      <c r="T212" s="221">
        <v>9747242.8647254389</v>
      </c>
      <c r="U212" s="221">
        <v>0</v>
      </c>
      <c r="V212" s="221">
        <v>0</v>
      </c>
      <c r="W212" s="221">
        <v>0</v>
      </c>
      <c r="X212" s="221">
        <v>0</v>
      </c>
      <c r="Y212" s="221">
        <v>0</v>
      </c>
      <c r="Z212" s="221">
        <v>0</v>
      </c>
      <c r="AA212" s="221">
        <v>0</v>
      </c>
      <c r="AB212" s="221">
        <v>0</v>
      </c>
      <c r="AC212" s="221">
        <v>0</v>
      </c>
      <c r="AD212" s="221">
        <v>0</v>
      </c>
      <c r="AE212" s="220"/>
      <c r="AF212" s="220"/>
      <c r="AG212" s="222">
        <v>0</v>
      </c>
      <c r="AH212" s="224">
        <v>0</v>
      </c>
      <c r="AI212" s="224">
        <v>0</v>
      </c>
      <c r="AJ212" s="224">
        <v>14</v>
      </c>
      <c r="AK212" s="224">
        <v>252</v>
      </c>
      <c r="AL212" s="220"/>
      <c r="AM212" s="222"/>
      <c r="AN212" s="220"/>
      <c r="AO212" s="222"/>
      <c r="AP212" s="222">
        <v>0</v>
      </c>
      <c r="AQ212" s="222">
        <v>0</v>
      </c>
      <c r="AR212" s="224">
        <v>0</v>
      </c>
      <c r="AS212" s="224">
        <v>0</v>
      </c>
      <c r="AT212" s="221">
        <v>0</v>
      </c>
      <c r="AU212" s="221">
        <v>0</v>
      </c>
      <c r="AV212" s="221">
        <v>0</v>
      </c>
      <c r="AW212" s="221">
        <v>0</v>
      </c>
      <c r="AX212" s="221">
        <v>0</v>
      </c>
      <c r="AY212" s="221">
        <v>0</v>
      </c>
      <c r="AZ212" s="221">
        <v>0</v>
      </c>
      <c r="BA212" s="221">
        <v>0</v>
      </c>
      <c r="BB212" s="221">
        <v>0</v>
      </c>
      <c r="BC212" s="221">
        <v>0</v>
      </c>
      <c r="BD212" s="221">
        <v>0</v>
      </c>
      <c r="BE212" s="221">
        <v>0</v>
      </c>
      <c r="BF212" s="221">
        <v>0</v>
      </c>
      <c r="BG212" s="221">
        <v>0</v>
      </c>
      <c r="BH212" s="221">
        <v>0</v>
      </c>
      <c r="BI212" s="221">
        <v>0</v>
      </c>
      <c r="BJ212" s="221">
        <v>0</v>
      </c>
      <c r="BK212" s="221">
        <v>0</v>
      </c>
      <c r="BL212" s="221">
        <v>0</v>
      </c>
      <c r="BM212" s="221">
        <v>0</v>
      </c>
      <c r="BN212" s="221">
        <v>0</v>
      </c>
      <c r="BO212" s="221">
        <v>0</v>
      </c>
      <c r="BP212" s="221">
        <v>0</v>
      </c>
      <c r="BQ212" s="213" t="s">
        <v>102</v>
      </c>
    </row>
    <row r="213" spans="1:69" x14ac:dyDescent="0.3">
      <c r="A213" s="220">
        <v>46373</v>
      </c>
      <c r="B213" s="221">
        <v>1106.21282922</v>
      </c>
      <c r="C213" s="222"/>
      <c r="D213" s="221">
        <v>1106.21282922</v>
      </c>
      <c r="E213" s="222">
        <v>1.00052531</v>
      </c>
      <c r="F213" s="222">
        <v>1.0079086908732753</v>
      </c>
      <c r="G213" s="222">
        <v>1.004035421</v>
      </c>
      <c r="H213" s="222">
        <v>1.0119760258937085</v>
      </c>
      <c r="I213" s="221">
        <v>13.248033599999999</v>
      </c>
      <c r="J213" s="221">
        <v>0</v>
      </c>
      <c r="K213" s="221">
        <v>13.248033599999999</v>
      </c>
      <c r="L213" s="221">
        <v>1119.4608628200001</v>
      </c>
      <c r="M213" s="223"/>
      <c r="N213" s="221">
        <v>0</v>
      </c>
      <c r="O213" s="221">
        <v>0</v>
      </c>
      <c r="P213" s="221">
        <v>0</v>
      </c>
      <c r="Q213" s="221">
        <v>0</v>
      </c>
      <c r="R213" s="221">
        <v>1119.4608628200001</v>
      </c>
      <c r="S213" s="222">
        <v>8714</v>
      </c>
      <c r="T213" s="221">
        <v>9754981.9586134814</v>
      </c>
      <c r="U213" s="221">
        <v>0</v>
      </c>
      <c r="V213" s="221">
        <v>0</v>
      </c>
      <c r="W213" s="221">
        <v>0</v>
      </c>
      <c r="X213" s="221">
        <v>0</v>
      </c>
      <c r="Y213" s="221">
        <v>0</v>
      </c>
      <c r="Z213" s="221">
        <v>0</v>
      </c>
      <c r="AA213" s="221">
        <v>0</v>
      </c>
      <c r="AB213" s="221">
        <v>0</v>
      </c>
      <c r="AC213" s="221">
        <v>0</v>
      </c>
      <c r="AD213" s="221">
        <v>0</v>
      </c>
      <c r="AE213" s="220"/>
      <c r="AF213" s="220"/>
      <c r="AG213" s="222">
        <v>0</v>
      </c>
      <c r="AH213" s="224">
        <v>0</v>
      </c>
      <c r="AI213" s="224">
        <v>0</v>
      </c>
      <c r="AJ213" s="224">
        <v>15</v>
      </c>
      <c r="AK213" s="224">
        <v>252</v>
      </c>
      <c r="AL213" s="220"/>
      <c r="AM213" s="222"/>
      <c r="AN213" s="220"/>
      <c r="AO213" s="222"/>
      <c r="AP213" s="222">
        <v>0</v>
      </c>
      <c r="AQ213" s="222">
        <v>0</v>
      </c>
      <c r="AR213" s="224">
        <v>0</v>
      </c>
      <c r="AS213" s="224">
        <v>0</v>
      </c>
      <c r="AT213" s="221">
        <v>0</v>
      </c>
      <c r="AU213" s="221">
        <v>0</v>
      </c>
      <c r="AV213" s="221">
        <v>0</v>
      </c>
      <c r="AW213" s="221">
        <v>0</v>
      </c>
      <c r="AX213" s="221">
        <v>0</v>
      </c>
      <c r="AY213" s="221">
        <v>0</v>
      </c>
      <c r="AZ213" s="221">
        <v>0</v>
      </c>
      <c r="BA213" s="221">
        <v>0</v>
      </c>
      <c r="BB213" s="221">
        <v>0</v>
      </c>
      <c r="BC213" s="221">
        <v>0</v>
      </c>
      <c r="BD213" s="221">
        <v>0</v>
      </c>
      <c r="BE213" s="221">
        <v>0</v>
      </c>
      <c r="BF213" s="221">
        <v>0</v>
      </c>
      <c r="BG213" s="221">
        <v>0</v>
      </c>
      <c r="BH213" s="221">
        <v>0</v>
      </c>
      <c r="BI213" s="221">
        <v>0</v>
      </c>
      <c r="BJ213" s="221">
        <v>0</v>
      </c>
      <c r="BK213" s="221">
        <v>0</v>
      </c>
      <c r="BL213" s="221">
        <v>0</v>
      </c>
      <c r="BM213" s="221">
        <v>0</v>
      </c>
      <c r="BN213" s="221">
        <v>0</v>
      </c>
      <c r="BO213" s="221">
        <v>0</v>
      </c>
      <c r="BP213" s="221">
        <v>0</v>
      </c>
      <c r="BQ213" s="213" t="s">
        <v>102</v>
      </c>
    </row>
    <row r="214" spans="1:69" x14ac:dyDescent="0.3">
      <c r="A214" s="220">
        <v>46374</v>
      </c>
      <c r="B214" s="221">
        <v>1106.21282922</v>
      </c>
      <c r="C214" s="222"/>
      <c r="D214" s="221">
        <v>1106.21282922</v>
      </c>
      <c r="E214" s="222">
        <v>1.00052531</v>
      </c>
      <c r="F214" s="222">
        <v>1.008438155387678</v>
      </c>
      <c r="G214" s="222">
        <v>1.004305027</v>
      </c>
      <c r="H214" s="222">
        <v>1.0127795135066304</v>
      </c>
      <c r="I214" s="221">
        <v>14.13686233</v>
      </c>
      <c r="J214" s="221">
        <v>0</v>
      </c>
      <c r="K214" s="221">
        <v>14.13686233</v>
      </c>
      <c r="L214" s="221">
        <v>1120.34969155</v>
      </c>
      <c r="M214" s="223"/>
      <c r="N214" s="221">
        <v>0</v>
      </c>
      <c r="O214" s="221">
        <v>0</v>
      </c>
      <c r="P214" s="221">
        <v>0</v>
      </c>
      <c r="Q214" s="221">
        <v>0</v>
      </c>
      <c r="R214" s="221">
        <v>1120.34969155</v>
      </c>
      <c r="S214" s="222">
        <v>8714</v>
      </c>
      <c r="T214" s="221">
        <v>9762727.2121667005</v>
      </c>
      <c r="U214" s="221">
        <v>0</v>
      </c>
      <c r="V214" s="221">
        <v>0</v>
      </c>
      <c r="W214" s="221">
        <v>0</v>
      </c>
      <c r="X214" s="221">
        <v>0</v>
      </c>
      <c r="Y214" s="221">
        <v>0</v>
      </c>
      <c r="Z214" s="221">
        <v>0</v>
      </c>
      <c r="AA214" s="221">
        <v>0</v>
      </c>
      <c r="AB214" s="221">
        <v>0</v>
      </c>
      <c r="AC214" s="221">
        <v>0</v>
      </c>
      <c r="AD214" s="221">
        <v>0</v>
      </c>
      <c r="AE214" s="220"/>
      <c r="AF214" s="220"/>
      <c r="AG214" s="222">
        <v>0</v>
      </c>
      <c r="AH214" s="224">
        <v>0</v>
      </c>
      <c r="AI214" s="224">
        <v>0</v>
      </c>
      <c r="AJ214" s="224">
        <v>16</v>
      </c>
      <c r="AK214" s="224">
        <v>252</v>
      </c>
      <c r="AL214" s="220"/>
      <c r="AM214" s="222"/>
      <c r="AN214" s="220"/>
      <c r="AO214" s="222"/>
      <c r="AP214" s="222">
        <v>0</v>
      </c>
      <c r="AQ214" s="222">
        <v>0</v>
      </c>
      <c r="AR214" s="224">
        <v>0</v>
      </c>
      <c r="AS214" s="224">
        <v>0</v>
      </c>
      <c r="AT214" s="221">
        <v>0</v>
      </c>
      <c r="AU214" s="221">
        <v>0</v>
      </c>
      <c r="AV214" s="221">
        <v>0</v>
      </c>
      <c r="AW214" s="221">
        <v>0</v>
      </c>
      <c r="AX214" s="221">
        <v>0</v>
      </c>
      <c r="AY214" s="221">
        <v>0</v>
      </c>
      <c r="AZ214" s="221">
        <v>0</v>
      </c>
      <c r="BA214" s="221">
        <v>0</v>
      </c>
      <c r="BB214" s="221">
        <v>0</v>
      </c>
      <c r="BC214" s="221">
        <v>0</v>
      </c>
      <c r="BD214" s="221">
        <v>0</v>
      </c>
      <c r="BE214" s="221">
        <v>0</v>
      </c>
      <c r="BF214" s="221">
        <v>0</v>
      </c>
      <c r="BG214" s="221">
        <v>0</v>
      </c>
      <c r="BH214" s="221">
        <v>0</v>
      </c>
      <c r="BI214" s="221">
        <v>0</v>
      </c>
      <c r="BJ214" s="221">
        <v>0</v>
      </c>
      <c r="BK214" s="221">
        <v>0</v>
      </c>
      <c r="BL214" s="221">
        <v>0</v>
      </c>
      <c r="BM214" s="221">
        <v>0</v>
      </c>
      <c r="BN214" s="221">
        <v>0</v>
      </c>
      <c r="BO214" s="221">
        <v>0</v>
      </c>
      <c r="BP214" s="221">
        <v>0</v>
      </c>
      <c r="BQ214" s="213" t="s">
        <v>102</v>
      </c>
    </row>
    <row r="215" spans="1:69" x14ac:dyDescent="0.3">
      <c r="A215" s="220">
        <v>46375</v>
      </c>
      <c r="B215" s="221">
        <v>1106.21282922</v>
      </c>
      <c r="C215" s="222"/>
      <c r="D215" s="221">
        <v>1106.21282922</v>
      </c>
      <c r="E215" s="222">
        <v>1</v>
      </c>
      <c r="F215" s="222">
        <v>1.008438155387678</v>
      </c>
      <c r="G215" s="222">
        <v>1.004305027</v>
      </c>
      <c r="H215" s="222">
        <v>1.0127795135066304</v>
      </c>
      <c r="I215" s="221">
        <v>14.13686233</v>
      </c>
      <c r="J215" s="221">
        <v>0</v>
      </c>
      <c r="K215" s="221">
        <v>14.13686233</v>
      </c>
      <c r="L215" s="221">
        <v>1120.34969155</v>
      </c>
      <c r="M215" s="223"/>
      <c r="N215" s="221">
        <v>0</v>
      </c>
      <c r="O215" s="221">
        <v>0</v>
      </c>
      <c r="P215" s="221">
        <v>0</v>
      </c>
      <c r="Q215" s="221">
        <v>0</v>
      </c>
      <c r="R215" s="221">
        <v>1120.34969155</v>
      </c>
      <c r="S215" s="222">
        <v>8714</v>
      </c>
      <c r="T215" s="221">
        <v>9762727.2121667005</v>
      </c>
      <c r="U215" s="221">
        <v>0</v>
      </c>
      <c r="V215" s="221">
        <v>0</v>
      </c>
      <c r="W215" s="221">
        <v>0</v>
      </c>
      <c r="X215" s="221">
        <v>0</v>
      </c>
      <c r="Y215" s="221">
        <v>0</v>
      </c>
      <c r="Z215" s="221">
        <v>0</v>
      </c>
      <c r="AA215" s="221">
        <v>0</v>
      </c>
      <c r="AB215" s="221">
        <v>0</v>
      </c>
      <c r="AC215" s="221">
        <v>0</v>
      </c>
      <c r="AD215" s="221">
        <v>0</v>
      </c>
      <c r="AE215" s="220"/>
      <c r="AF215" s="220"/>
      <c r="AG215" s="222">
        <v>0</v>
      </c>
      <c r="AH215" s="224">
        <v>0</v>
      </c>
      <c r="AI215" s="224">
        <v>0</v>
      </c>
      <c r="AJ215" s="224">
        <v>16</v>
      </c>
      <c r="AK215" s="224">
        <v>252</v>
      </c>
      <c r="AL215" s="220"/>
      <c r="AM215" s="222"/>
      <c r="AN215" s="220"/>
      <c r="AO215" s="222"/>
      <c r="AP215" s="222">
        <v>0</v>
      </c>
      <c r="AQ215" s="222">
        <v>0</v>
      </c>
      <c r="AR215" s="224">
        <v>0</v>
      </c>
      <c r="AS215" s="224">
        <v>0</v>
      </c>
      <c r="AT215" s="221">
        <v>0</v>
      </c>
      <c r="AU215" s="221">
        <v>0</v>
      </c>
      <c r="AV215" s="221">
        <v>0</v>
      </c>
      <c r="AW215" s="221">
        <v>0</v>
      </c>
      <c r="AX215" s="221">
        <v>0</v>
      </c>
      <c r="AY215" s="221">
        <v>0</v>
      </c>
      <c r="AZ215" s="221">
        <v>0</v>
      </c>
      <c r="BA215" s="221">
        <v>0</v>
      </c>
      <c r="BB215" s="221">
        <v>0</v>
      </c>
      <c r="BC215" s="221">
        <v>0</v>
      </c>
      <c r="BD215" s="221">
        <v>0</v>
      </c>
      <c r="BE215" s="221">
        <v>0</v>
      </c>
      <c r="BF215" s="221">
        <v>0</v>
      </c>
      <c r="BG215" s="221">
        <v>0</v>
      </c>
      <c r="BH215" s="221">
        <v>0</v>
      </c>
      <c r="BI215" s="221">
        <v>0</v>
      </c>
      <c r="BJ215" s="221">
        <v>0</v>
      </c>
      <c r="BK215" s="221">
        <v>0</v>
      </c>
      <c r="BL215" s="221">
        <v>0</v>
      </c>
      <c r="BM215" s="221">
        <v>0</v>
      </c>
      <c r="BN215" s="221">
        <v>0</v>
      </c>
      <c r="BO215" s="221">
        <v>0</v>
      </c>
      <c r="BP215" s="221">
        <v>0</v>
      </c>
      <c r="BQ215" s="213" t="s">
        <v>102</v>
      </c>
    </row>
    <row r="216" spans="1:69" x14ac:dyDescent="0.3">
      <c r="A216" s="220">
        <v>46376</v>
      </c>
      <c r="B216" s="221">
        <v>1106.21282922</v>
      </c>
      <c r="C216" s="222"/>
      <c r="D216" s="221">
        <v>1106.21282922</v>
      </c>
      <c r="E216" s="222">
        <v>1</v>
      </c>
      <c r="F216" s="222">
        <v>1.008438155387678</v>
      </c>
      <c r="G216" s="222">
        <v>1.004305027</v>
      </c>
      <c r="H216" s="222">
        <v>1.0127795135066304</v>
      </c>
      <c r="I216" s="221">
        <v>14.13686233</v>
      </c>
      <c r="J216" s="221">
        <v>0</v>
      </c>
      <c r="K216" s="221">
        <v>14.13686233</v>
      </c>
      <c r="L216" s="221">
        <v>1120.34969155</v>
      </c>
      <c r="M216" s="223"/>
      <c r="N216" s="221">
        <v>0</v>
      </c>
      <c r="O216" s="221">
        <v>0</v>
      </c>
      <c r="P216" s="221">
        <v>0</v>
      </c>
      <c r="Q216" s="221">
        <v>0</v>
      </c>
      <c r="R216" s="221">
        <v>1120.34969155</v>
      </c>
      <c r="S216" s="222">
        <v>8714</v>
      </c>
      <c r="T216" s="221">
        <v>9762727.2121667005</v>
      </c>
      <c r="U216" s="221">
        <v>0</v>
      </c>
      <c r="V216" s="221">
        <v>0</v>
      </c>
      <c r="W216" s="221">
        <v>0</v>
      </c>
      <c r="X216" s="221">
        <v>0</v>
      </c>
      <c r="Y216" s="221">
        <v>0</v>
      </c>
      <c r="Z216" s="221">
        <v>0</v>
      </c>
      <c r="AA216" s="221">
        <v>0</v>
      </c>
      <c r="AB216" s="221">
        <v>0</v>
      </c>
      <c r="AC216" s="221">
        <v>0</v>
      </c>
      <c r="AD216" s="221">
        <v>0</v>
      </c>
      <c r="AE216" s="220"/>
      <c r="AF216" s="220"/>
      <c r="AG216" s="222">
        <v>0</v>
      </c>
      <c r="AH216" s="224">
        <v>0</v>
      </c>
      <c r="AI216" s="224">
        <v>0</v>
      </c>
      <c r="AJ216" s="224">
        <v>16</v>
      </c>
      <c r="AK216" s="224">
        <v>252</v>
      </c>
      <c r="AL216" s="220"/>
      <c r="AM216" s="222"/>
      <c r="AN216" s="220"/>
      <c r="AO216" s="222"/>
      <c r="AP216" s="222">
        <v>0</v>
      </c>
      <c r="AQ216" s="222">
        <v>0</v>
      </c>
      <c r="AR216" s="224">
        <v>0</v>
      </c>
      <c r="AS216" s="224">
        <v>0</v>
      </c>
      <c r="AT216" s="221">
        <v>0</v>
      </c>
      <c r="AU216" s="221">
        <v>0</v>
      </c>
      <c r="AV216" s="221">
        <v>0</v>
      </c>
      <c r="AW216" s="221">
        <v>0</v>
      </c>
      <c r="AX216" s="221">
        <v>0</v>
      </c>
      <c r="AY216" s="221">
        <v>0</v>
      </c>
      <c r="AZ216" s="221">
        <v>0</v>
      </c>
      <c r="BA216" s="221">
        <v>0</v>
      </c>
      <c r="BB216" s="221">
        <v>0</v>
      </c>
      <c r="BC216" s="221">
        <v>0</v>
      </c>
      <c r="BD216" s="221">
        <v>0</v>
      </c>
      <c r="BE216" s="221">
        <v>0</v>
      </c>
      <c r="BF216" s="221">
        <v>0</v>
      </c>
      <c r="BG216" s="221">
        <v>0</v>
      </c>
      <c r="BH216" s="221">
        <v>0</v>
      </c>
      <c r="BI216" s="221">
        <v>0</v>
      </c>
      <c r="BJ216" s="221">
        <v>0</v>
      </c>
      <c r="BK216" s="221">
        <v>0</v>
      </c>
      <c r="BL216" s="221">
        <v>0</v>
      </c>
      <c r="BM216" s="221">
        <v>0</v>
      </c>
      <c r="BN216" s="221">
        <v>0</v>
      </c>
      <c r="BO216" s="221">
        <v>0</v>
      </c>
      <c r="BP216" s="221">
        <v>0</v>
      </c>
      <c r="BQ216" s="213" t="s">
        <v>102</v>
      </c>
    </row>
    <row r="217" spans="1:69" x14ac:dyDescent="0.3">
      <c r="A217" s="220">
        <v>46377</v>
      </c>
      <c r="B217" s="221">
        <v>1106.21282922</v>
      </c>
      <c r="C217" s="222"/>
      <c r="D217" s="221">
        <v>1106.21282922</v>
      </c>
      <c r="E217" s="222">
        <v>1.00052531</v>
      </c>
      <c r="F217" s="222">
        <v>1.0089678980350847</v>
      </c>
      <c r="G217" s="222">
        <v>1.0045747060000001</v>
      </c>
      <c r="H217" s="222">
        <v>1.0135836315059374</v>
      </c>
      <c r="I217" s="221">
        <v>15.026387980000001</v>
      </c>
      <c r="J217" s="221">
        <v>0</v>
      </c>
      <c r="K217" s="221">
        <v>15.026387980000001</v>
      </c>
      <c r="L217" s="221">
        <v>1121.2392172</v>
      </c>
      <c r="M217" s="223"/>
      <c r="N217" s="221">
        <v>0</v>
      </c>
      <c r="O217" s="221">
        <v>0</v>
      </c>
      <c r="P217" s="221">
        <v>0</v>
      </c>
      <c r="Q217" s="221">
        <v>0</v>
      </c>
      <c r="R217" s="221">
        <v>1121.2392172</v>
      </c>
      <c r="S217" s="222">
        <v>8714</v>
      </c>
      <c r="T217" s="221">
        <v>9770478.5386807993</v>
      </c>
      <c r="U217" s="221">
        <v>0</v>
      </c>
      <c r="V217" s="221">
        <v>0</v>
      </c>
      <c r="W217" s="221">
        <v>0</v>
      </c>
      <c r="X217" s="221">
        <v>0</v>
      </c>
      <c r="Y217" s="221">
        <v>0</v>
      </c>
      <c r="Z217" s="221">
        <v>0</v>
      </c>
      <c r="AA217" s="221">
        <v>0</v>
      </c>
      <c r="AB217" s="221">
        <v>0</v>
      </c>
      <c r="AC217" s="221">
        <v>0</v>
      </c>
      <c r="AD217" s="221">
        <v>0</v>
      </c>
      <c r="AE217" s="220"/>
      <c r="AF217" s="220"/>
      <c r="AG217" s="222">
        <v>0</v>
      </c>
      <c r="AH217" s="224">
        <v>0</v>
      </c>
      <c r="AI217" s="224">
        <v>0</v>
      </c>
      <c r="AJ217" s="224">
        <v>17</v>
      </c>
      <c r="AK217" s="224">
        <v>252</v>
      </c>
      <c r="AL217" s="220"/>
      <c r="AM217" s="222"/>
      <c r="AN217" s="220"/>
      <c r="AO217" s="222"/>
      <c r="AP217" s="222">
        <v>0</v>
      </c>
      <c r="AQ217" s="222">
        <v>0</v>
      </c>
      <c r="AR217" s="224">
        <v>0</v>
      </c>
      <c r="AS217" s="224">
        <v>0</v>
      </c>
      <c r="AT217" s="221">
        <v>0</v>
      </c>
      <c r="AU217" s="221">
        <v>0</v>
      </c>
      <c r="AV217" s="221">
        <v>0</v>
      </c>
      <c r="AW217" s="221">
        <v>0</v>
      </c>
      <c r="AX217" s="221">
        <v>0</v>
      </c>
      <c r="AY217" s="221">
        <v>0</v>
      </c>
      <c r="AZ217" s="221">
        <v>0</v>
      </c>
      <c r="BA217" s="221">
        <v>0</v>
      </c>
      <c r="BB217" s="221">
        <v>0</v>
      </c>
      <c r="BC217" s="221">
        <v>0</v>
      </c>
      <c r="BD217" s="221">
        <v>0</v>
      </c>
      <c r="BE217" s="221">
        <v>0</v>
      </c>
      <c r="BF217" s="221">
        <v>0</v>
      </c>
      <c r="BG217" s="221">
        <v>0</v>
      </c>
      <c r="BH217" s="221">
        <v>0</v>
      </c>
      <c r="BI217" s="221">
        <v>0</v>
      </c>
      <c r="BJ217" s="221">
        <v>0</v>
      </c>
      <c r="BK217" s="221">
        <v>0</v>
      </c>
      <c r="BL217" s="221">
        <v>0</v>
      </c>
      <c r="BM217" s="221">
        <v>0</v>
      </c>
      <c r="BN217" s="221">
        <v>0</v>
      </c>
      <c r="BO217" s="221">
        <v>0</v>
      </c>
      <c r="BP217" s="221">
        <v>0</v>
      </c>
      <c r="BQ217" s="213" t="s">
        <v>102</v>
      </c>
    </row>
    <row r="218" spans="1:69" x14ac:dyDescent="0.3">
      <c r="A218" s="220">
        <v>46378</v>
      </c>
      <c r="B218" s="221">
        <v>1106.21282922</v>
      </c>
      <c r="C218" s="222"/>
      <c r="D218" s="221">
        <v>1106.21282922</v>
      </c>
      <c r="E218" s="222">
        <v>1.00052531</v>
      </c>
      <c r="F218" s="222">
        <v>1.0094979189616016</v>
      </c>
      <c r="G218" s="222">
        <v>1.0048444569999999</v>
      </c>
      <c r="H218" s="222">
        <v>1.0143883892650294</v>
      </c>
      <c r="I218" s="221">
        <v>15.916620500000001</v>
      </c>
      <c r="J218" s="221">
        <v>0</v>
      </c>
      <c r="K218" s="221">
        <v>15.916620500000001</v>
      </c>
      <c r="L218" s="221">
        <v>1122.1294497199999</v>
      </c>
      <c r="M218" s="223"/>
      <c r="N218" s="221">
        <v>0</v>
      </c>
      <c r="O218" s="221">
        <v>0</v>
      </c>
      <c r="P218" s="221">
        <v>0</v>
      </c>
      <c r="Q218" s="221">
        <v>0</v>
      </c>
      <c r="R218" s="221">
        <v>1122.1294497199999</v>
      </c>
      <c r="S218" s="222">
        <v>8714</v>
      </c>
      <c r="T218" s="221">
        <v>9778236.0248600785</v>
      </c>
      <c r="U218" s="221">
        <v>0</v>
      </c>
      <c r="V218" s="221">
        <v>0</v>
      </c>
      <c r="W218" s="221">
        <v>0</v>
      </c>
      <c r="X218" s="221">
        <v>0</v>
      </c>
      <c r="Y218" s="221">
        <v>0</v>
      </c>
      <c r="Z218" s="221">
        <v>0</v>
      </c>
      <c r="AA218" s="221">
        <v>0</v>
      </c>
      <c r="AB218" s="221">
        <v>0</v>
      </c>
      <c r="AC218" s="221">
        <v>0</v>
      </c>
      <c r="AD218" s="221">
        <v>0</v>
      </c>
      <c r="AE218" s="220"/>
      <c r="AF218" s="220"/>
      <c r="AG218" s="222">
        <v>0</v>
      </c>
      <c r="AH218" s="224">
        <v>0</v>
      </c>
      <c r="AI218" s="224">
        <v>0</v>
      </c>
      <c r="AJ218" s="224">
        <v>18</v>
      </c>
      <c r="AK218" s="224">
        <v>252</v>
      </c>
      <c r="AL218" s="220"/>
      <c r="AM218" s="222"/>
      <c r="AN218" s="220"/>
      <c r="AO218" s="222"/>
      <c r="AP218" s="222">
        <v>0</v>
      </c>
      <c r="AQ218" s="222">
        <v>0</v>
      </c>
      <c r="AR218" s="224">
        <v>0</v>
      </c>
      <c r="AS218" s="224">
        <v>0</v>
      </c>
      <c r="AT218" s="221">
        <v>0</v>
      </c>
      <c r="AU218" s="221">
        <v>0</v>
      </c>
      <c r="AV218" s="221">
        <v>0</v>
      </c>
      <c r="AW218" s="221">
        <v>0</v>
      </c>
      <c r="AX218" s="221">
        <v>0</v>
      </c>
      <c r="AY218" s="221">
        <v>0</v>
      </c>
      <c r="AZ218" s="221">
        <v>0</v>
      </c>
      <c r="BA218" s="221">
        <v>0</v>
      </c>
      <c r="BB218" s="221">
        <v>0</v>
      </c>
      <c r="BC218" s="221">
        <v>0</v>
      </c>
      <c r="BD218" s="221">
        <v>0</v>
      </c>
      <c r="BE218" s="221">
        <v>0</v>
      </c>
      <c r="BF218" s="221">
        <v>0</v>
      </c>
      <c r="BG218" s="221">
        <v>0</v>
      </c>
      <c r="BH218" s="221">
        <v>0</v>
      </c>
      <c r="BI218" s="221">
        <v>0</v>
      </c>
      <c r="BJ218" s="221">
        <v>0</v>
      </c>
      <c r="BK218" s="221">
        <v>0</v>
      </c>
      <c r="BL218" s="221">
        <v>0</v>
      </c>
      <c r="BM218" s="221">
        <v>0</v>
      </c>
      <c r="BN218" s="221">
        <v>0</v>
      </c>
      <c r="BO218" s="221">
        <v>0</v>
      </c>
      <c r="BP218" s="221">
        <v>0</v>
      </c>
      <c r="BQ218" s="213" t="s">
        <v>102</v>
      </c>
    </row>
    <row r="219" spans="1:69" x14ac:dyDescent="0.3">
      <c r="A219" s="220">
        <v>46379</v>
      </c>
      <c r="B219" s="221">
        <v>1106.21282922</v>
      </c>
      <c r="C219" s="222"/>
      <c r="D219" s="221">
        <v>1106.21282922</v>
      </c>
      <c r="E219" s="222">
        <v>1.00052531</v>
      </c>
      <c r="F219" s="222">
        <v>1.0100282183134113</v>
      </c>
      <c r="G219" s="222">
        <v>1.005114281</v>
      </c>
      <c r="H219" s="222">
        <v>1.0151937881350097</v>
      </c>
      <c r="I219" s="221">
        <v>16.807563210000001</v>
      </c>
      <c r="J219" s="221">
        <v>0</v>
      </c>
      <c r="K219" s="221">
        <v>16.807563210000001</v>
      </c>
      <c r="L219" s="221">
        <v>1123.0203924299999</v>
      </c>
      <c r="M219" s="223"/>
      <c r="N219" s="221">
        <v>0</v>
      </c>
      <c r="O219" s="221">
        <v>0</v>
      </c>
      <c r="P219" s="221">
        <v>0</v>
      </c>
      <c r="Q219" s="221">
        <v>0</v>
      </c>
      <c r="R219" s="221">
        <v>1123.0203924299999</v>
      </c>
      <c r="S219" s="222">
        <v>8714</v>
      </c>
      <c r="T219" s="221">
        <v>9785999.6996350195</v>
      </c>
      <c r="U219" s="221">
        <v>0</v>
      </c>
      <c r="V219" s="221">
        <v>0</v>
      </c>
      <c r="W219" s="221">
        <v>0</v>
      </c>
      <c r="X219" s="221">
        <v>0</v>
      </c>
      <c r="Y219" s="221">
        <v>0</v>
      </c>
      <c r="Z219" s="221">
        <v>0</v>
      </c>
      <c r="AA219" s="221">
        <v>0</v>
      </c>
      <c r="AB219" s="221">
        <v>0</v>
      </c>
      <c r="AC219" s="221">
        <v>0</v>
      </c>
      <c r="AD219" s="221">
        <v>0</v>
      </c>
      <c r="AE219" s="220"/>
      <c r="AF219" s="220"/>
      <c r="AG219" s="222">
        <v>0</v>
      </c>
      <c r="AH219" s="224">
        <v>0</v>
      </c>
      <c r="AI219" s="224">
        <v>0</v>
      </c>
      <c r="AJ219" s="224">
        <v>19</v>
      </c>
      <c r="AK219" s="224">
        <v>252</v>
      </c>
      <c r="AL219" s="220"/>
      <c r="AM219" s="222"/>
      <c r="AN219" s="220"/>
      <c r="AO219" s="222"/>
      <c r="AP219" s="222">
        <v>0</v>
      </c>
      <c r="AQ219" s="222">
        <v>0</v>
      </c>
      <c r="AR219" s="224">
        <v>0</v>
      </c>
      <c r="AS219" s="224">
        <v>0</v>
      </c>
      <c r="AT219" s="221">
        <v>0</v>
      </c>
      <c r="AU219" s="221">
        <v>0</v>
      </c>
      <c r="AV219" s="221">
        <v>0</v>
      </c>
      <c r="AW219" s="221">
        <v>0</v>
      </c>
      <c r="AX219" s="221">
        <v>0</v>
      </c>
      <c r="AY219" s="221">
        <v>0</v>
      </c>
      <c r="AZ219" s="221">
        <v>0</v>
      </c>
      <c r="BA219" s="221">
        <v>0</v>
      </c>
      <c r="BB219" s="221">
        <v>0</v>
      </c>
      <c r="BC219" s="221">
        <v>0</v>
      </c>
      <c r="BD219" s="221">
        <v>0</v>
      </c>
      <c r="BE219" s="221">
        <v>0</v>
      </c>
      <c r="BF219" s="221">
        <v>0</v>
      </c>
      <c r="BG219" s="221">
        <v>0</v>
      </c>
      <c r="BH219" s="221">
        <v>0</v>
      </c>
      <c r="BI219" s="221">
        <v>0</v>
      </c>
      <c r="BJ219" s="221">
        <v>0</v>
      </c>
      <c r="BK219" s="221">
        <v>0</v>
      </c>
      <c r="BL219" s="221">
        <v>0</v>
      </c>
      <c r="BM219" s="221">
        <v>0</v>
      </c>
      <c r="BN219" s="221">
        <v>0</v>
      </c>
      <c r="BO219" s="221">
        <v>0</v>
      </c>
      <c r="BP219" s="221">
        <v>0</v>
      </c>
      <c r="BQ219" s="213" t="s">
        <v>102</v>
      </c>
    </row>
    <row r="220" spans="1:69" x14ac:dyDescent="0.3">
      <c r="A220" s="220">
        <v>46380</v>
      </c>
      <c r="B220" s="221">
        <v>1106.21282922</v>
      </c>
      <c r="C220" s="222"/>
      <c r="D220" s="221">
        <v>1106.21282922</v>
      </c>
      <c r="E220" s="222">
        <v>1.00052531</v>
      </c>
      <c r="F220" s="222">
        <v>1.0105587962367735</v>
      </c>
      <c r="G220" s="222">
        <v>1.005384177</v>
      </c>
      <c r="H220" s="222">
        <v>1.0159998274481077</v>
      </c>
      <c r="I220" s="221">
        <v>17.699213889999999</v>
      </c>
      <c r="J220" s="221">
        <v>0</v>
      </c>
      <c r="K220" s="221">
        <v>17.699213889999999</v>
      </c>
      <c r="L220" s="221">
        <v>1123.91204311</v>
      </c>
      <c r="M220" s="223"/>
      <c r="N220" s="221">
        <v>0</v>
      </c>
      <c r="O220" s="221">
        <v>0</v>
      </c>
      <c r="P220" s="221">
        <v>0</v>
      </c>
      <c r="Q220" s="221">
        <v>0</v>
      </c>
      <c r="R220" s="221">
        <v>1123.91204311</v>
      </c>
      <c r="S220" s="222">
        <v>8714</v>
      </c>
      <c r="T220" s="221">
        <v>9793769.5436605401</v>
      </c>
      <c r="U220" s="221">
        <v>0</v>
      </c>
      <c r="V220" s="221">
        <v>0</v>
      </c>
      <c r="W220" s="221">
        <v>0</v>
      </c>
      <c r="X220" s="221">
        <v>0</v>
      </c>
      <c r="Y220" s="221">
        <v>0</v>
      </c>
      <c r="Z220" s="221">
        <v>0</v>
      </c>
      <c r="AA220" s="221">
        <v>0</v>
      </c>
      <c r="AB220" s="221">
        <v>0</v>
      </c>
      <c r="AC220" s="221">
        <v>0</v>
      </c>
      <c r="AD220" s="221">
        <v>0</v>
      </c>
      <c r="AE220" s="220"/>
      <c r="AF220" s="220"/>
      <c r="AG220" s="222">
        <v>0</v>
      </c>
      <c r="AH220" s="224">
        <v>0</v>
      </c>
      <c r="AI220" s="224">
        <v>0</v>
      </c>
      <c r="AJ220" s="224">
        <v>20</v>
      </c>
      <c r="AK220" s="224">
        <v>252</v>
      </c>
      <c r="AL220" s="220"/>
      <c r="AM220" s="222"/>
      <c r="AN220" s="220"/>
      <c r="AO220" s="222"/>
      <c r="AP220" s="222">
        <v>0</v>
      </c>
      <c r="AQ220" s="222">
        <v>0</v>
      </c>
      <c r="AR220" s="224">
        <v>0</v>
      </c>
      <c r="AS220" s="224">
        <v>0</v>
      </c>
      <c r="AT220" s="221">
        <v>0</v>
      </c>
      <c r="AU220" s="221">
        <v>0</v>
      </c>
      <c r="AV220" s="221">
        <v>0</v>
      </c>
      <c r="AW220" s="221">
        <v>0</v>
      </c>
      <c r="AX220" s="221">
        <v>0</v>
      </c>
      <c r="AY220" s="221">
        <v>0</v>
      </c>
      <c r="AZ220" s="221">
        <v>0</v>
      </c>
      <c r="BA220" s="221">
        <v>0</v>
      </c>
      <c r="BB220" s="221">
        <v>0</v>
      </c>
      <c r="BC220" s="221">
        <v>0</v>
      </c>
      <c r="BD220" s="221">
        <v>0</v>
      </c>
      <c r="BE220" s="221">
        <v>0</v>
      </c>
      <c r="BF220" s="221">
        <v>0</v>
      </c>
      <c r="BG220" s="221">
        <v>0</v>
      </c>
      <c r="BH220" s="221">
        <v>0</v>
      </c>
      <c r="BI220" s="221">
        <v>0</v>
      </c>
      <c r="BJ220" s="221">
        <v>0</v>
      </c>
      <c r="BK220" s="221">
        <v>0</v>
      </c>
      <c r="BL220" s="221">
        <v>0</v>
      </c>
      <c r="BM220" s="221">
        <v>0</v>
      </c>
      <c r="BN220" s="221">
        <v>0</v>
      </c>
      <c r="BO220" s="221">
        <v>0</v>
      </c>
      <c r="BP220" s="221">
        <v>0</v>
      </c>
      <c r="BQ220" s="213" t="s">
        <v>102</v>
      </c>
    </row>
    <row r="221" spans="1:69" x14ac:dyDescent="0.3">
      <c r="A221" s="220">
        <v>46381</v>
      </c>
      <c r="B221" s="221">
        <v>1106.21282922</v>
      </c>
      <c r="C221" s="222"/>
      <c r="D221" s="221">
        <v>1106.21282922</v>
      </c>
      <c r="E221" s="222">
        <v>1</v>
      </c>
      <c r="F221" s="222">
        <v>1.0105587962367735</v>
      </c>
      <c r="G221" s="222">
        <v>1.005384177</v>
      </c>
      <c r="H221" s="222">
        <v>1.0159998274481077</v>
      </c>
      <c r="I221" s="221">
        <v>17.699213889999999</v>
      </c>
      <c r="J221" s="221">
        <v>0</v>
      </c>
      <c r="K221" s="221">
        <v>17.699213889999999</v>
      </c>
      <c r="L221" s="221">
        <v>1123.91204311</v>
      </c>
      <c r="M221" s="223"/>
      <c r="N221" s="221">
        <v>0</v>
      </c>
      <c r="O221" s="221">
        <v>0</v>
      </c>
      <c r="P221" s="221">
        <v>0</v>
      </c>
      <c r="Q221" s="221">
        <v>0</v>
      </c>
      <c r="R221" s="221">
        <v>1123.91204311</v>
      </c>
      <c r="S221" s="222">
        <v>8714</v>
      </c>
      <c r="T221" s="221">
        <v>9793769.5436605401</v>
      </c>
      <c r="U221" s="221">
        <v>0</v>
      </c>
      <c r="V221" s="221">
        <v>0</v>
      </c>
      <c r="W221" s="221">
        <v>0</v>
      </c>
      <c r="X221" s="221">
        <v>0</v>
      </c>
      <c r="Y221" s="221">
        <v>0</v>
      </c>
      <c r="Z221" s="221">
        <v>0</v>
      </c>
      <c r="AA221" s="221">
        <v>0</v>
      </c>
      <c r="AB221" s="221">
        <v>0</v>
      </c>
      <c r="AC221" s="221">
        <v>0</v>
      </c>
      <c r="AD221" s="221">
        <v>0</v>
      </c>
      <c r="AE221" s="220"/>
      <c r="AF221" s="220"/>
      <c r="AG221" s="222">
        <v>0</v>
      </c>
      <c r="AH221" s="224">
        <v>0</v>
      </c>
      <c r="AI221" s="224">
        <v>0</v>
      </c>
      <c r="AJ221" s="224">
        <v>20</v>
      </c>
      <c r="AK221" s="224">
        <v>252</v>
      </c>
      <c r="AL221" s="220"/>
      <c r="AM221" s="222"/>
      <c r="AN221" s="220"/>
      <c r="AO221" s="222"/>
      <c r="AP221" s="222">
        <v>0</v>
      </c>
      <c r="AQ221" s="222">
        <v>0</v>
      </c>
      <c r="AR221" s="224">
        <v>0</v>
      </c>
      <c r="AS221" s="224">
        <v>0</v>
      </c>
      <c r="AT221" s="221">
        <v>0</v>
      </c>
      <c r="AU221" s="221">
        <v>0</v>
      </c>
      <c r="AV221" s="221">
        <v>0</v>
      </c>
      <c r="AW221" s="221">
        <v>0</v>
      </c>
      <c r="AX221" s="221">
        <v>0</v>
      </c>
      <c r="AY221" s="221">
        <v>0</v>
      </c>
      <c r="AZ221" s="221">
        <v>0</v>
      </c>
      <c r="BA221" s="221">
        <v>0</v>
      </c>
      <c r="BB221" s="221">
        <v>0</v>
      </c>
      <c r="BC221" s="221">
        <v>0</v>
      </c>
      <c r="BD221" s="221">
        <v>0</v>
      </c>
      <c r="BE221" s="221">
        <v>0</v>
      </c>
      <c r="BF221" s="221">
        <v>0</v>
      </c>
      <c r="BG221" s="221">
        <v>0</v>
      </c>
      <c r="BH221" s="221">
        <v>0</v>
      </c>
      <c r="BI221" s="221">
        <v>0</v>
      </c>
      <c r="BJ221" s="221">
        <v>0</v>
      </c>
      <c r="BK221" s="221">
        <v>0</v>
      </c>
      <c r="BL221" s="221">
        <v>0</v>
      </c>
      <c r="BM221" s="221">
        <v>0</v>
      </c>
      <c r="BN221" s="221">
        <v>0</v>
      </c>
      <c r="BO221" s="221">
        <v>0</v>
      </c>
      <c r="BP221" s="221">
        <v>0</v>
      </c>
      <c r="BQ221" s="213" t="s">
        <v>102</v>
      </c>
    </row>
    <row r="222" spans="1:69" x14ac:dyDescent="0.3">
      <c r="A222" s="220">
        <v>46382</v>
      </c>
      <c r="B222" s="221">
        <v>1106.21282922</v>
      </c>
      <c r="C222" s="222"/>
      <c r="D222" s="221">
        <v>1106.21282922</v>
      </c>
      <c r="E222" s="222">
        <v>1</v>
      </c>
      <c r="F222" s="222">
        <v>1.0105587962367735</v>
      </c>
      <c r="G222" s="222">
        <v>1.005384177</v>
      </c>
      <c r="H222" s="222">
        <v>1.0159998274481077</v>
      </c>
      <c r="I222" s="221">
        <v>17.699213889999999</v>
      </c>
      <c r="J222" s="221">
        <v>0</v>
      </c>
      <c r="K222" s="221">
        <v>17.699213889999999</v>
      </c>
      <c r="L222" s="221">
        <v>1123.91204311</v>
      </c>
      <c r="M222" s="223"/>
      <c r="N222" s="221">
        <v>0</v>
      </c>
      <c r="O222" s="221">
        <v>0</v>
      </c>
      <c r="P222" s="221">
        <v>0</v>
      </c>
      <c r="Q222" s="221">
        <v>0</v>
      </c>
      <c r="R222" s="221">
        <v>1123.91204311</v>
      </c>
      <c r="S222" s="222">
        <v>8714</v>
      </c>
      <c r="T222" s="221">
        <v>9793769.5436605401</v>
      </c>
      <c r="U222" s="221">
        <v>0</v>
      </c>
      <c r="V222" s="221">
        <v>0</v>
      </c>
      <c r="W222" s="221">
        <v>0</v>
      </c>
      <c r="X222" s="221">
        <v>0</v>
      </c>
      <c r="Y222" s="221">
        <v>0</v>
      </c>
      <c r="Z222" s="221">
        <v>0</v>
      </c>
      <c r="AA222" s="221">
        <v>0</v>
      </c>
      <c r="AB222" s="221">
        <v>0</v>
      </c>
      <c r="AC222" s="221">
        <v>0</v>
      </c>
      <c r="AD222" s="221">
        <v>0</v>
      </c>
      <c r="AE222" s="220"/>
      <c r="AF222" s="220"/>
      <c r="AG222" s="222">
        <v>0</v>
      </c>
      <c r="AH222" s="224">
        <v>0</v>
      </c>
      <c r="AI222" s="224">
        <v>0</v>
      </c>
      <c r="AJ222" s="224">
        <v>20</v>
      </c>
      <c r="AK222" s="224">
        <v>252</v>
      </c>
      <c r="AL222" s="220"/>
      <c r="AM222" s="222"/>
      <c r="AN222" s="220"/>
      <c r="AO222" s="222"/>
      <c r="AP222" s="222">
        <v>0</v>
      </c>
      <c r="AQ222" s="222">
        <v>0</v>
      </c>
      <c r="AR222" s="224">
        <v>0</v>
      </c>
      <c r="AS222" s="224">
        <v>0</v>
      </c>
      <c r="AT222" s="221">
        <v>0</v>
      </c>
      <c r="AU222" s="221">
        <v>0</v>
      </c>
      <c r="AV222" s="221">
        <v>0</v>
      </c>
      <c r="AW222" s="221">
        <v>0</v>
      </c>
      <c r="AX222" s="221">
        <v>0</v>
      </c>
      <c r="AY222" s="221">
        <v>0</v>
      </c>
      <c r="AZ222" s="221">
        <v>0</v>
      </c>
      <c r="BA222" s="221">
        <v>0</v>
      </c>
      <c r="BB222" s="221">
        <v>0</v>
      </c>
      <c r="BC222" s="221">
        <v>0</v>
      </c>
      <c r="BD222" s="221">
        <v>0</v>
      </c>
      <c r="BE222" s="221">
        <v>0</v>
      </c>
      <c r="BF222" s="221">
        <v>0</v>
      </c>
      <c r="BG222" s="221">
        <v>0</v>
      </c>
      <c r="BH222" s="221">
        <v>0</v>
      </c>
      <c r="BI222" s="221">
        <v>0</v>
      </c>
      <c r="BJ222" s="221">
        <v>0</v>
      </c>
      <c r="BK222" s="221">
        <v>0</v>
      </c>
      <c r="BL222" s="221">
        <v>0</v>
      </c>
      <c r="BM222" s="221">
        <v>0</v>
      </c>
      <c r="BN222" s="221">
        <v>0</v>
      </c>
      <c r="BO222" s="221">
        <v>0</v>
      </c>
      <c r="BP222" s="221">
        <v>0</v>
      </c>
      <c r="BQ222" s="213" t="s">
        <v>102</v>
      </c>
    </row>
    <row r="223" spans="1:69" x14ac:dyDescent="0.3">
      <c r="A223" s="220">
        <v>46383</v>
      </c>
      <c r="B223" s="221">
        <v>1106.21282922</v>
      </c>
      <c r="C223" s="222"/>
      <c r="D223" s="221">
        <v>1106.21282922</v>
      </c>
      <c r="E223" s="222">
        <v>1</v>
      </c>
      <c r="F223" s="222">
        <v>1.0105587962367735</v>
      </c>
      <c r="G223" s="222">
        <v>1.005384177</v>
      </c>
      <c r="H223" s="222">
        <v>1.0159998274481077</v>
      </c>
      <c r="I223" s="221">
        <v>17.699213889999999</v>
      </c>
      <c r="J223" s="221">
        <v>0</v>
      </c>
      <c r="K223" s="221">
        <v>17.699213889999999</v>
      </c>
      <c r="L223" s="221">
        <v>1123.91204311</v>
      </c>
      <c r="M223" s="223"/>
      <c r="N223" s="221">
        <v>0</v>
      </c>
      <c r="O223" s="221">
        <v>0</v>
      </c>
      <c r="P223" s="221">
        <v>0</v>
      </c>
      <c r="Q223" s="221">
        <v>0</v>
      </c>
      <c r="R223" s="221">
        <v>1123.91204311</v>
      </c>
      <c r="S223" s="222">
        <v>8714</v>
      </c>
      <c r="T223" s="221">
        <v>9793769.5436605401</v>
      </c>
      <c r="U223" s="221">
        <v>0</v>
      </c>
      <c r="V223" s="221">
        <v>0</v>
      </c>
      <c r="W223" s="221">
        <v>0</v>
      </c>
      <c r="X223" s="221">
        <v>0</v>
      </c>
      <c r="Y223" s="221">
        <v>0</v>
      </c>
      <c r="Z223" s="221">
        <v>0</v>
      </c>
      <c r="AA223" s="221">
        <v>0</v>
      </c>
      <c r="AB223" s="221">
        <v>0</v>
      </c>
      <c r="AC223" s="221">
        <v>0</v>
      </c>
      <c r="AD223" s="221">
        <v>0</v>
      </c>
      <c r="AE223" s="220"/>
      <c r="AF223" s="220"/>
      <c r="AG223" s="222">
        <v>0</v>
      </c>
      <c r="AH223" s="224">
        <v>0</v>
      </c>
      <c r="AI223" s="224">
        <v>0</v>
      </c>
      <c r="AJ223" s="224">
        <v>20</v>
      </c>
      <c r="AK223" s="224">
        <v>252</v>
      </c>
      <c r="AL223" s="220"/>
      <c r="AM223" s="222"/>
      <c r="AN223" s="220"/>
      <c r="AO223" s="222"/>
      <c r="AP223" s="222">
        <v>0</v>
      </c>
      <c r="AQ223" s="222">
        <v>0</v>
      </c>
      <c r="AR223" s="224">
        <v>0</v>
      </c>
      <c r="AS223" s="224">
        <v>0</v>
      </c>
      <c r="AT223" s="221">
        <v>0</v>
      </c>
      <c r="AU223" s="221">
        <v>0</v>
      </c>
      <c r="AV223" s="221">
        <v>0</v>
      </c>
      <c r="AW223" s="221">
        <v>0</v>
      </c>
      <c r="AX223" s="221">
        <v>0</v>
      </c>
      <c r="AY223" s="221">
        <v>0</v>
      </c>
      <c r="AZ223" s="221">
        <v>0</v>
      </c>
      <c r="BA223" s="221">
        <v>0</v>
      </c>
      <c r="BB223" s="221">
        <v>0</v>
      </c>
      <c r="BC223" s="221">
        <v>0</v>
      </c>
      <c r="BD223" s="221">
        <v>0</v>
      </c>
      <c r="BE223" s="221">
        <v>0</v>
      </c>
      <c r="BF223" s="221">
        <v>0</v>
      </c>
      <c r="BG223" s="221">
        <v>0</v>
      </c>
      <c r="BH223" s="221">
        <v>0</v>
      </c>
      <c r="BI223" s="221">
        <v>0</v>
      </c>
      <c r="BJ223" s="221">
        <v>0</v>
      </c>
      <c r="BK223" s="221">
        <v>0</v>
      </c>
      <c r="BL223" s="221">
        <v>0</v>
      </c>
      <c r="BM223" s="221">
        <v>0</v>
      </c>
      <c r="BN223" s="221">
        <v>0</v>
      </c>
      <c r="BO223" s="221">
        <v>0</v>
      </c>
      <c r="BP223" s="221">
        <v>0</v>
      </c>
      <c r="BQ223" s="213" t="s">
        <v>102</v>
      </c>
    </row>
    <row r="224" spans="1:69" x14ac:dyDescent="0.3">
      <c r="A224" s="214">
        <v>46384</v>
      </c>
      <c r="B224" s="215">
        <v>1106.21282922</v>
      </c>
      <c r="C224" s="216"/>
      <c r="D224" s="215">
        <v>1106.21282922</v>
      </c>
      <c r="E224" s="216">
        <v>1.00052531</v>
      </c>
      <c r="F224" s="216">
        <v>1.0110896528780247</v>
      </c>
      <c r="G224" s="216">
        <v>1.0056541450000001</v>
      </c>
      <c r="H224" s="216">
        <v>1.0168064974890993</v>
      </c>
      <c r="I224" s="215">
        <v>18.591562589999999</v>
      </c>
      <c r="J224" s="215">
        <v>0</v>
      </c>
      <c r="K224" s="215">
        <v>18.591562589999999</v>
      </c>
      <c r="L224" s="215">
        <v>1124.80439181</v>
      </c>
      <c r="M224" s="217">
        <v>0</v>
      </c>
      <c r="N224" s="215">
        <v>0</v>
      </c>
      <c r="O224" s="215">
        <v>0</v>
      </c>
      <c r="P224" s="215">
        <v>0</v>
      </c>
      <c r="Q224" s="215">
        <v>0</v>
      </c>
      <c r="R224" s="215">
        <v>1124.80439181</v>
      </c>
      <c r="S224" s="216">
        <v>8714</v>
      </c>
      <c r="T224" s="215">
        <v>9801545.4702323396</v>
      </c>
      <c r="U224" s="215">
        <v>0</v>
      </c>
      <c r="V224" s="215">
        <v>0</v>
      </c>
      <c r="W224" s="215">
        <v>0</v>
      </c>
      <c r="X224" s="215">
        <v>0</v>
      </c>
      <c r="Y224" s="215">
        <v>0</v>
      </c>
      <c r="Z224" s="215">
        <v>0</v>
      </c>
      <c r="AA224" s="215">
        <v>0</v>
      </c>
      <c r="AB224" s="215">
        <v>0</v>
      </c>
      <c r="AC224" s="215">
        <v>0</v>
      </c>
      <c r="AD224" s="215">
        <v>0</v>
      </c>
      <c r="AE224" s="214"/>
      <c r="AF224" s="214"/>
      <c r="AG224" s="216">
        <v>0</v>
      </c>
      <c r="AH224" s="218">
        <v>0</v>
      </c>
      <c r="AI224" s="218">
        <v>0</v>
      </c>
      <c r="AJ224" s="218">
        <v>21</v>
      </c>
      <c r="AK224" s="218">
        <v>252</v>
      </c>
      <c r="AL224" s="214"/>
      <c r="AM224" s="216"/>
      <c r="AN224" s="214"/>
      <c r="AO224" s="216"/>
      <c r="AP224" s="216">
        <v>0</v>
      </c>
      <c r="AQ224" s="216">
        <v>0</v>
      </c>
      <c r="AR224" s="218">
        <v>0</v>
      </c>
      <c r="AS224" s="218">
        <v>0</v>
      </c>
      <c r="AT224" s="215">
        <v>0</v>
      </c>
      <c r="AU224" s="215">
        <v>0</v>
      </c>
      <c r="AV224" s="215">
        <v>0</v>
      </c>
      <c r="AW224" s="215">
        <v>0</v>
      </c>
      <c r="AX224" s="215">
        <v>0</v>
      </c>
      <c r="AY224" s="215">
        <v>0</v>
      </c>
      <c r="AZ224" s="215">
        <v>0</v>
      </c>
      <c r="BA224" s="215">
        <v>0</v>
      </c>
      <c r="BB224" s="215">
        <v>0</v>
      </c>
      <c r="BC224" s="215">
        <v>0</v>
      </c>
      <c r="BD224" s="215">
        <v>0</v>
      </c>
      <c r="BE224" s="215">
        <v>0</v>
      </c>
      <c r="BF224" s="215">
        <v>0</v>
      </c>
      <c r="BG224" s="215">
        <v>0</v>
      </c>
      <c r="BH224" s="215">
        <v>0</v>
      </c>
      <c r="BI224" s="215">
        <v>0</v>
      </c>
      <c r="BJ224" s="215">
        <v>0</v>
      </c>
      <c r="BK224" s="215">
        <v>0</v>
      </c>
      <c r="BL224" s="215">
        <v>0</v>
      </c>
      <c r="BM224" s="215">
        <v>0</v>
      </c>
      <c r="BN224" s="215">
        <v>0</v>
      </c>
      <c r="BO224" s="215">
        <v>0</v>
      </c>
      <c r="BP224" s="215">
        <v>0</v>
      </c>
      <c r="BQ224" s="219" t="s">
        <v>279</v>
      </c>
    </row>
    <row r="225" spans="1:69" x14ac:dyDescent="0.3">
      <c r="A225" s="220">
        <v>46385</v>
      </c>
      <c r="B225" s="221">
        <v>1124.80439181</v>
      </c>
      <c r="C225" s="222"/>
      <c r="D225" s="221">
        <v>1124.80439181</v>
      </c>
      <c r="E225" s="222">
        <v>1.00052531</v>
      </c>
      <c r="F225" s="222">
        <v>1.00052531</v>
      </c>
      <c r="G225" s="222">
        <v>1.0002685229999999</v>
      </c>
      <c r="H225" s="222">
        <v>1.0007939740578171</v>
      </c>
      <c r="I225" s="221">
        <v>0.89306543999999999</v>
      </c>
      <c r="J225" s="221">
        <v>0</v>
      </c>
      <c r="K225" s="221">
        <v>0.89306543999999999</v>
      </c>
      <c r="L225" s="221">
        <v>1125.6974572500001</v>
      </c>
      <c r="M225" s="223"/>
      <c r="N225" s="221">
        <v>0</v>
      </c>
      <c r="O225" s="221">
        <v>0</v>
      </c>
      <c r="P225" s="221">
        <v>0</v>
      </c>
      <c r="Q225" s="221">
        <v>0</v>
      </c>
      <c r="R225" s="221">
        <v>1125.6974572500001</v>
      </c>
      <c r="S225" s="222">
        <v>8714</v>
      </c>
      <c r="T225" s="221">
        <v>9809327.6424765009</v>
      </c>
      <c r="U225" s="221">
        <v>0</v>
      </c>
      <c r="V225" s="221">
        <v>0</v>
      </c>
      <c r="W225" s="221">
        <v>0</v>
      </c>
      <c r="X225" s="221">
        <v>0</v>
      </c>
      <c r="Y225" s="221">
        <v>0</v>
      </c>
      <c r="Z225" s="221">
        <v>0</v>
      </c>
      <c r="AA225" s="221">
        <v>0</v>
      </c>
      <c r="AB225" s="221">
        <v>0</v>
      </c>
      <c r="AC225" s="221">
        <v>0</v>
      </c>
      <c r="AD225" s="221">
        <v>0</v>
      </c>
      <c r="AE225" s="220"/>
      <c r="AF225" s="220"/>
      <c r="AG225" s="222">
        <v>0</v>
      </c>
      <c r="AH225" s="224">
        <v>0</v>
      </c>
      <c r="AI225" s="224">
        <v>0</v>
      </c>
      <c r="AJ225" s="224">
        <v>1</v>
      </c>
      <c r="AK225" s="224">
        <v>252</v>
      </c>
      <c r="AL225" s="220"/>
      <c r="AM225" s="222"/>
      <c r="AN225" s="220"/>
      <c r="AO225" s="222"/>
      <c r="AP225" s="222">
        <v>0</v>
      </c>
      <c r="AQ225" s="222">
        <v>0</v>
      </c>
      <c r="AR225" s="224">
        <v>0</v>
      </c>
      <c r="AS225" s="224">
        <v>0</v>
      </c>
      <c r="AT225" s="221">
        <v>0</v>
      </c>
      <c r="AU225" s="221">
        <v>0</v>
      </c>
      <c r="AV225" s="221">
        <v>0</v>
      </c>
      <c r="AW225" s="221">
        <v>0</v>
      </c>
      <c r="AX225" s="221">
        <v>0</v>
      </c>
      <c r="AY225" s="221">
        <v>0</v>
      </c>
      <c r="AZ225" s="221">
        <v>0</v>
      </c>
      <c r="BA225" s="221">
        <v>0</v>
      </c>
      <c r="BB225" s="221">
        <v>0</v>
      </c>
      <c r="BC225" s="221">
        <v>0</v>
      </c>
      <c r="BD225" s="221">
        <v>0</v>
      </c>
      <c r="BE225" s="221">
        <v>0</v>
      </c>
      <c r="BF225" s="221">
        <v>0</v>
      </c>
      <c r="BG225" s="221">
        <v>0</v>
      </c>
      <c r="BH225" s="221">
        <v>0</v>
      </c>
      <c r="BI225" s="221">
        <v>0</v>
      </c>
      <c r="BJ225" s="221">
        <v>0</v>
      </c>
      <c r="BK225" s="221">
        <v>0</v>
      </c>
      <c r="BL225" s="221">
        <v>0</v>
      </c>
      <c r="BM225" s="221">
        <v>0</v>
      </c>
      <c r="BN225" s="221">
        <v>0</v>
      </c>
      <c r="BO225" s="221">
        <v>0</v>
      </c>
      <c r="BP225" s="221">
        <v>0</v>
      </c>
      <c r="BQ225" s="213" t="s">
        <v>102</v>
      </c>
    </row>
    <row r="226" spans="1:69" x14ac:dyDescent="0.3">
      <c r="A226" s="220">
        <v>46386</v>
      </c>
      <c r="B226" s="221">
        <v>1124.80439181</v>
      </c>
      <c r="C226" s="222"/>
      <c r="D226" s="221">
        <v>1124.80439181</v>
      </c>
      <c r="E226" s="222">
        <v>1.00052531</v>
      </c>
      <c r="F226" s="222">
        <v>1.0010508959505962</v>
      </c>
      <c r="G226" s="222">
        <v>1.000537118</v>
      </c>
      <c r="H226" s="222">
        <v>1.0015885824573063</v>
      </c>
      <c r="I226" s="221">
        <v>1.78684401</v>
      </c>
      <c r="J226" s="221">
        <v>0</v>
      </c>
      <c r="K226" s="221">
        <v>1.78684401</v>
      </c>
      <c r="L226" s="221">
        <v>1126.5912358200001</v>
      </c>
      <c r="M226" s="223"/>
      <c r="N226" s="221">
        <v>0</v>
      </c>
      <c r="O226" s="221">
        <v>0</v>
      </c>
      <c r="P226" s="221">
        <v>0</v>
      </c>
      <c r="Q226" s="221">
        <v>0</v>
      </c>
      <c r="R226" s="221">
        <v>1126.5912358200001</v>
      </c>
      <c r="S226" s="222">
        <v>8714</v>
      </c>
      <c r="T226" s="221">
        <v>9817116.0289354809</v>
      </c>
      <c r="U226" s="221">
        <v>0</v>
      </c>
      <c r="V226" s="221">
        <v>0</v>
      </c>
      <c r="W226" s="221">
        <v>0</v>
      </c>
      <c r="X226" s="221">
        <v>0</v>
      </c>
      <c r="Y226" s="221">
        <v>0</v>
      </c>
      <c r="Z226" s="221">
        <v>0</v>
      </c>
      <c r="AA226" s="221">
        <v>0</v>
      </c>
      <c r="AB226" s="221">
        <v>0</v>
      </c>
      <c r="AC226" s="221">
        <v>0</v>
      </c>
      <c r="AD226" s="221">
        <v>0</v>
      </c>
      <c r="AE226" s="220"/>
      <c r="AF226" s="220"/>
      <c r="AG226" s="222">
        <v>0</v>
      </c>
      <c r="AH226" s="224">
        <v>0</v>
      </c>
      <c r="AI226" s="224">
        <v>0</v>
      </c>
      <c r="AJ226" s="224">
        <v>2</v>
      </c>
      <c r="AK226" s="224">
        <v>252</v>
      </c>
      <c r="AL226" s="220"/>
      <c r="AM226" s="222"/>
      <c r="AN226" s="220"/>
      <c r="AO226" s="222"/>
      <c r="AP226" s="222">
        <v>0</v>
      </c>
      <c r="AQ226" s="222">
        <v>0</v>
      </c>
      <c r="AR226" s="224">
        <v>0</v>
      </c>
      <c r="AS226" s="224">
        <v>0</v>
      </c>
      <c r="AT226" s="221">
        <v>0</v>
      </c>
      <c r="AU226" s="221">
        <v>0</v>
      </c>
      <c r="AV226" s="221">
        <v>0</v>
      </c>
      <c r="AW226" s="221">
        <v>0</v>
      </c>
      <c r="AX226" s="221">
        <v>0</v>
      </c>
      <c r="AY226" s="221">
        <v>0</v>
      </c>
      <c r="AZ226" s="221">
        <v>0</v>
      </c>
      <c r="BA226" s="221">
        <v>0</v>
      </c>
      <c r="BB226" s="221">
        <v>0</v>
      </c>
      <c r="BC226" s="221">
        <v>0</v>
      </c>
      <c r="BD226" s="221">
        <v>0</v>
      </c>
      <c r="BE226" s="221">
        <v>0</v>
      </c>
      <c r="BF226" s="221">
        <v>0</v>
      </c>
      <c r="BG226" s="221">
        <v>0</v>
      </c>
      <c r="BH226" s="221">
        <v>0</v>
      </c>
      <c r="BI226" s="221">
        <v>0</v>
      </c>
      <c r="BJ226" s="221">
        <v>0</v>
      </c>
      <c r="BK226" s="221">
        <v>0</v>
      </c>
      <c r="BL226" s="221">
        <v>0</v>
      </c>
      <c r="BM226" s="221">
        <v>0</v>
      </c>
      <c r="BN226" s="221">
        <v>0</v>
      </c>
      <c r="BO226" s="221">
        <v>0</v>
      </c>
      <c r="BP226" s="221">
        <v>0</v>
      </c>
      <c r="BQ226" s="213" t="s">
        <v>102</v>
      </c>
    </row>
    <row r="227" spans="1:69" x14ac:dyDescent="0.3">
      <c r="A227" s="220">
        <v>46387</v>
      </c>
      <c r="B227" s="221">
        <v>1124.80439181</v>
      </c>
      <c r="C227" s="222"/>
      <c r="D227" s="221">
        <v>1124.80439181</v>
      </c>
      <c r="E227" s="222">
        <v>1.00052531</v>
      </c>
      <c r="F227" s="222">
        <v>1.0015767579967481</v>
      </c>
      <c r="G227" s="222">
        <v>1.0008057850000001</v>
      </c>
      <c r="H227" s="222">
        <v>1.0023838155295568</v>
      </c>
      <c r="I227" s="221">
        <v>2.6813267000000001</v>
      </c>
      <c r="J227" s="221">
        <v>0</v>
      </c>
      <c r="K227" s="221">
        <v>2.6813267000000001</v>
      </c>
      <c r="L227" s="221">
        <v>1127.48571851</v>
      </c>
      <c r="M227" s="223"/>
      <c r="N227" s="221">
        <v>0</v>
      </c>
      <c r="O227" s="221">
        <v>0</v>
      </c>
      <c r="P227" s="221">
        <v>0</v>
      </c>
      <c r="Q227" s="221">
        <v>0</v>
      </c>
      <c r="R227" s="221">
        <v>1127.48571851</v>
      </c>
      <c r="S227" s="222">
        <v>8714</v>
      </c>
      <c r="T227" s="221">
        <v>9824910.5510961395</v>
      </c>
      <c r="U227" s="221">
        <v>0</v>
      </c>
      <c r="V227" s="221">
        <v>0</v>
      </c>
      <c r="W227" s="221">
        <v>0</v>
      </c>
      <c r="X227" s="221">
        <v>0</v>
      </c>
      <c r="Y227" s="221">
        <v>0</v>
      </c>
      <c r="Z227" s="221">
        <v>0</v>
      </c>
      <c r="AA227" s="221">
        <v>0</v>
      </c>
      <c r="AB227" s="221">
        <v>0</v>
      </c>
      <c r="AC227" s="221">
        <v>0</v>
      </c>
      <c r="AD227" s="221">
        <v>0</v>
      </c>
      <c r="AE227" s="220"/>
      <c r="AF227" s="220"/>
      <c r="AG227" s="222">
        <v>0</v>
      </c>
      <c r="AH227" s="224">
        <v>0</v>
      </c>
      <c r="AI227" s="224">
        <v>0</v>
      </c>
      <c r="AJ227" s="224">
        <v>3</v>
      </c>
      <c r="AK227" s="224">
        <v>252</v>
      </c>
      <c r="AL227" s="220"/>
      <c r="AM227" s="222"/>
      <c r="AN227" s="220"/>
      <c r="AO227" s="222"/>
      <c r="AP227" s="222">
        <v>0</v>
      </c>
      <c r="AQ227" s="222">
        <v>0</v>
      </c>
      <c r="AR227" s="224">
        <v>0</v>
      </c>
      <c r="AS227" s="224">
        <v>0</v>
      </c>
      <c r="AT227" s="221">
        <v>0</v>
      </c>
      <c r="AU227" s="221">
        <v>0</v>
      </c>
      <c r="AV227" s="221">
        <v>0</v>
      </c>
      <c r="AW227" s="221">
        <v>0</v>
      </c>
      <c r="AX227" s="221">
        <v>0</v>
      </c>
      <c r="AY227" s="221">
        <v>0</v>
      </c>
      <c r="AZ227" s="221">
        <v>0</v>
      </c>
      <c r="BA227" s="221">
        <v>0</v>
      </c>
      <c r="BB227" s="221">
        <v>0</v>
      </c>
      <c r="BC227" s="221">
        <v>0</v>
      </c>
      <c r="BD227" s="221">
        <v>0</v>
      </c>
      <c r="BE227" s="221">
        <v>0</v>
      </c>
      <c r="BF227" s="221">
        <v>0</v>
      </c>
      <c r="BG227" s="221">
        <v>0</v>
      </c>
      <c r="BH227" s="221">
        <v>0</v>
      </c>
      <c r="BI227" s="221">
        <v>0</v>
      </c>
      <c r="BJ227" s="221">
        <v>0</v>
      </c>
      <c r="BK227" s="221">
        <v>0</v>
      </c>
      <c r="BL227" s="221">
        <v>0</v>
      </c>
      <c r="BM227" s="221">
        <v>0</v>
      </c>
      <c r="BN227" s="221">
        <v>0</v>
      </c>
      <c r="BO227" s="221">
        <v>0</v>
      </c>
      <c r="BP227" s="221">
        <v>0</v>
      </c>
      <c r="BQ227" s="213" t="s">
        <v>102</v>
      </c>
    </row>
    <row r="228" spans="1:69" x14ac:dyDescent="0.3">
      <c r="A228" s="220">
        <v>46388</v>
      </c>
      <c r="B228" s="221">
        <v>1124.80439181</v>
      </c>
      <c r="C228" s="222"/>
      <c r="D228" s="221">
        <v>1124.80439181</v>
      </c>
      <c r="E228" s="222">
        <v>1</v>
      </c>
      <c r="F228" s="222">
        <v>1.0015767579967481</v>
      </c>
      <c r="G228" s="222">
        <v>1.0008057850000001</v>
      </c>
      <c r="H228" s="222">
        <v>1.0023838155295568</v>
      </c>
      <c r="I228" s="221">
        <v>2.6813267000000001</v>
      </c>
      <c r="J228" s="221">
        <v>0</v>
      </c>
      <c r="K228" s="221">
        <v>2.6813267000000001</v>
      </c>
      <c r="L228" s="221">
        <v>1127.48571851</v>
      </c>
      <c r="M228" s="223"/>
      <c r="N228" s="221">
        <v>0</v>
      </c>
      <c r="O228" s="221">
        <v>0</v>
      </c>
      <c r="P228" s="221">
        <v>0</v>
      </c>
      <c r="Q228" s="221">
        <v>0</v>
      </c>
      <c r="R228" s="221">
        <v>1127.48571851</v>
      </c>
      <c r="S228" s="222">
        <v>8714</v>
      </c>
      <c r="T228" s="221">
        <v>9824910.5510961395</v>
      </c>
      <c r="U228" s="221">
        <v>0</v>
      </c>
      <c r="V228" s="221">
        <v>0</v>
      </c>
      <c r="W228" s="221">
        <v>0</v>
      </c>
      <c r="X228" s="221">
        <v>0</v>
      </c>
      <c r="Y228" s="221">
        <v>0</v>
      </c>
      <c r="Z228" s="221">
        <v>0</v>
      </c>
      <c r="AA228" s="221">
        <v>0</v>
      </c>
      <c r="AB228" s="221">
        <v>0</v>
      </c>
      <c r="AC228" s="221">
        <v>0</v>
      </c>
      <c r="AD228" s="221">
        <v>0</v>
      </c>
      <c r="AE228" s="220"/>
      <c r="AF228" s="220"/>
      <c r="AG228" s="222">
        <v>0</v>
      </c>
      <c r="AH228" s="224">
        <v>0</v>
      </c>
      <c r="AI228" s="224">
        <v>0</v>
      </c>
      <c r="AJ228" s="224">
        <v>3</v>
      </c>
      <c r="AK228" s="224">
        <v>252</v>
      </c>
      <c r="AL228" s="220"/>
      <c r="AM228" s="222"/>
      <c r="AN228" s="220"/>
      <c r="AO228" s="222"/>
      <c r="AP228" s="222">
        <v>0</v>
      </c>
      <c r="AQ228" s="222">
        <v>0</v>
      </c>
      <c r="AR228" s="224">
        <v>0</v>
      </c>
      <c r="AS228" s="224">
        <v>0</v>
      </c>
      <c r="AT228" s="221">
        <v>0</v>
      </c>
      <c r="AU228" s="221">
        <v>0</v>
      </c>
      <c r="AV228" s="221">
        <v>0</v>
      </c>
      <c r="AW228" s="221">
        <v>0</v>
      </c>
      <c r="AX228" s="221">
        <v>0</v>
      </c>
      <c r="AY228" s="221">
        <v>0</v>
      </c>
      <c r="AZ228" s="221">
        <v>0</v>
      </c>
      <c r="BA228" s="221">
        <v>0</v>
      </c>
      <c r="BB228" s="221">
        <v>0</v>
      </c>
      <c r="BC228" s="221">
        <v>0</v>
      </c>
      <c r="BD228" s="221">
        <v>0</v>
      </c>
      <c r="BE228" s="221">
        <v>0</v>
      </c>
      <c r="BF228" s="221">
        <v>0</v>
      </c>
      <c r="BG228" s="221">
        <v>0</v>
      </c>
      <c r="BH228" s="221">
        <v>0</v>
      </c>
      <c r="BI228" s="221">
        <v>0</v>
      </c>
      <c r="BJ228" s="221">
        <v>0</v>
      </c>
      <c r="BK228" s="221">
        <v>0</v>
      </c>
      <c r="BL228" s="221">
        <v>0</v>
      </c>
      <c r="BM228" s="221">
        <v>0</v>
      </c>
      <c r="BN228" s="221">
        <v>0</v>
      </c>
      <c r="BO228" s="221">
        <v>0</v>
      </c>
      <c r="BP228" s="221">
        <v>0</v>
      </c>
      <c r="BQ228" s="213" t="s">
        <v>102</v>
      </c>
    </row>
    <row r="229" spans="1:69" x14ac:dyDescent="0.3">
      <c r="A229" s="220">
        <v>46389</v>
      </c>
      <c r="B229" s="221">
        <v>1124.80439181</v>
      </c>
      <c r="C229" s="222"/>
      <c r="D229" s="221">
        <v>1124.80439181</v>
      </c>
      <c r="E229" s="222">
        <v>1</v>
      </c>
      <c r="F229" s="222">
        <v>1.0015767579967481</v>
      </c>
      <c r="G229" s="222">
        <v>1.0008057850000001</v>
      </c>
      <c r="H229" s="222">
        <v>1.0023838155295568</v>
      </c>
      <c r="I229" s="221">
        <v>2.6813267000000001</v>
      </c>
      <c r="J229" s="221">
        <v>0</v>
      </c>
      <c r="K229" s="221">
        <v>2.6813267000000001</v>
      </c>
      <c r="L229" s="221">
        <v>1127.48571851</v>
      </c>
      <c r="M229" s="223"/>
      <c r="N229" s="221">
        <v>0</v>
      </c>
      <c r="O229" s="221">
        <v>0</v>
      </c>
      <c r="P229" s="221">
        <v>0</v>
      </c>
      <c r="Q229" s="221">
        <v>0</v>
      </c>
      <c r="R229" s="221">
        <v>1127.48571851</v>
      </c>
      <c r="S229" s="222">
        <v>8714</v>
      </c>
      <c r="T229" s="221">
        <v>9824910.5510961395</v>
      </c>
      <c r="U229" s="221">
        <v>0</v>
      </c>
      <c r="V229" s="221">
        <v>0</v>
      </c>
      <c r="W229" s="221">
        <v>0</v>
      </c>
      <c r="X229" s="221">
        <v>0</v>
      </c>
      <c r="Y229" s="221">
        <v>0</v>
      </c>
      <c r="Z229" s="221">
        <v>0</v>
      </c>
      <c r="AA229" s="221">
        <v>0</v>
      </c>
      <c r="AB229" s="221">
        <v>0</v>
      </c>
      <c r="AC229" s="221">
        <v>0</v>
      </c>
      <c r="AD229" s="221">
        <v>0</v>
      </c>
      <c r="AE229" s="220"/>
      <c r="AF229" s="220"/>
      <c r="AG229" s="222">
        <v>0</v>
      </c>
      <c r="AH229" s="224">
        <v>0</v>
      </c>
      <c r="AI229" s="224">
        <v>0</v>
      </c>
      <c r="AJ229" s="224">
        <v>3</v>
      </c>
      <c r="AK229" s="224">
        <v>252</v>
      </c>
      <c r="AL229" s="220"/>
      <c r="AM229" s="222"/>
      <c r="AN229" s="220"/>
      <c r="AO229" s="222"/>
      <c r="AP229" s="222">
        <v>0</v>
      </c>
      <c r="AQ229" s="222">
        <v>0</v>
      </c>
      <c r="AR229" s="224">
        <v>0</v>
      </c>
      <c r="AS229" s="224">
        <v>0</v>
      </c>
      <c r="AT229" s="221">
        <v>0</v>
      </c>
      <c r="AU229" s="221">
        <v>0</v>
      </c>
      <c r="AV229" s="221">
        <v>0</v>
      </c>
      <c r="AW229" s="221">
        <v>0</v>
      </c>
      <c r="AX229" s="221">
        <v>0</v>
      </c>
      <c r="AY229" s="221">
        <v>0</v>
      </c>
      <c r="AZ229" s="221">
        <v>0</v>
      </c>
      <c r="BA229" s="221">
        <v>0</v>
      </c>
      <c r="BB229" s="221">
        <v>0</v>
      </c>
      <c r="BC229" s="221">
        <v>0</v>
      </c>
      <c r="BD229" s="221">
        <v>0</v>
      </c>
      <c r="BE229" s="221">
        <v>0</v>
      </c>
      <c r="BF229" s="221">
        <v>0</v>
      </c>
      <c r="BG229" s="221">
        <v>0</v>
      </c>
      <c r="BH229" s="221">
        <v>0</v>
      </c>
      <c r="BI229" s="221">
        <v>0</v>
      </c>
      <c r="BJ229" s="221">
        <v>0</v>
      </c>
      <c r="BK229" s="221">
        <v>0</v>
      </c>
      <c r="BL229" s="221">
        <v>0</v>
      </c>
      <c r="BM229" s="221">
        <v>0</v>
      </c>
      <c r="BN229" s="221">
        <v>0</v>
      </c>
      <c r="BO229" s="221">
        <v>0</v>
      </c>
      <c r="BP229" s="221">
        <v>0</v>
      </c>
      <c r="BQ229" s="213" t="s">
        <v>102</v>
      </c>
    </row>
    <row r="230" spans="1:69" x14ac:dyDescent="0.3">
      <c r="A230" s="220">
        <v>46390</v>
      </c>
      <c r="B230" s="221">
        <v>1124.80439181</v>
      </c>
      <c r="C230" s="222"/>
      <c r="D230" s="221">
        <v>1124.80439181</v>
      </c>
      <c r="E230" s="222">
        <v>1</v>
      </c>
      <c r="F230" s="222">
        <v>1.0015767579967481</v>
      </c>
      <c r="G230" s="222">
        <v>1.0008057850000001</v>
      </c>
      <c r="H230" s="222">
        <v>1.0023838155295568</v>
      </c>
      <c r="I230" s="221">
        <v>2.6813267000000001</v>
      </c>
      <c r="J230" s="221">
        <v>0</v>
      </c>
      <c r="K230" s="221">
        <v>2.6813267000000001</v>
      </c>
      <c r="L230" s="221">
        <v>1127.48571851</v>
      </c>
      <c r="M230" s="223"/>
      <c r="N230" s="221">
        <v>0</v>
      </c>
      <c r="O230" s="221">
        <v>0</v>
      </c>
      <c r="P230" s="221">
        <v>0</v>
      </c>
      <c r="Q230" s="221">
        <v>0</v>
      </c>
      <c r="R230" s="221">
        <v>1127.48571851</v>
      </c>
      <c r="S230" s="222">
        <v>8714</v>
      </c>
      <c r="T230" s="221">
        <v>9824910.5510961395</v>
      </c>
      <c r="U230" s="221">
        <v>0</v>
      </c>
      <c r="V230" s="221">
        <v>0</v>
      </c>
      <c r="W230" s="221">
        <v>0</v>
      </c>
      <c r="X230" s="221">
        <v>0</v>
      </c>
      <c r="Y230" s="221">
        <v>0</v>
      </c>
      <c r="Z230" s="221">
        <v>0</v>
      </c>
      <c r="AA230" s="221">
        <v>0</v>
      </c>
      <c r="AB230" s="221">
        <v>0</v>
      </c>
      <c r="AC230" s="221">
        <v>0</v>
      </c>
      <c r="AD230" s="221">
        <v>0</v>
      </c>
      <c r="AE230" s="220"/>
      <c r="AF230" s="220"/>
      <c r="AG230" s="222">
        <v>0</v>
      </c>
      <c r="AH230" s="224">
        <v>0</v>
      </c>
      <c r="AI230" s="224">
        <v>0</v>
      </c>
      <c r="AJ230" s="224">
        <v>3</v>
      </c>
      <c r="AK230" s="224">
        <v>252</v>
      </c>
      <c r="AL230" s="220"/>
      <c r="AM230" s="222"/>
      <c r="AN230" s="220"/>
      <c r="AO230" s="222"/>
      <c r="AP230" s="222">
        <v>0</v>
      </c>
      <c r="AQ230" s="222">
        <v>0</v>
      </c>
      <c r="AR230" s="224">
        <v>0</v>
      </c>
      <c r="AS230" s="224">
        <v>0</v>
      </c>
      <c r="AT230" s="221">
        <v>0</v>
      </c>
      <c r="AU230" s="221">
        <v>0</v>
      </c>
      <c r="AV230" s="221">
        <v>0</v>
      </c>
      <c r="AW230" s="221">
        <v>0</v>
      </c>
      <c r="AX230" s="221">
        <v>0</v>
      </c>
      <c r="AY230" s="221">
        <v>0</v>
      </c>
      <c r="AZ230" s="221">
        <v>0</v>
      </c>
      <c r="BA230" s="221">
        <v>0</v>
      </c>
      <c r="BB230" s="221">
        <v>0</v>
      </c>
      <c r="BC230" s="221">
        <v>0</v>
      </c>
      <c r="BD230" s="221">
        <v>0</v>
      </c>
      <c r="BE230" s="221">
        <v>0</v>
      </c>
      <c r="BF230" s="221">
        <v>0</v>
      </c>
      <c r="BG230" s="221">
        <v>0</v>
      </c>
      <c r="BH230" s="221">
        <v>0</v>
      </c>
      <c r="BI230" s="221">
        <v>0</v>
      </c>
      <c r="BJ230" s="221">
        <v>0</v>
      </c>
      <c r="BK230" s="221">
        <v>0</v>
      </c>
      <c r="BL230" s="221">
        <v>0</v>
      </c>
      <c r="BM230" s="221">
        <v>0</v>
      </c>
      <c r="BN230" s="221">
        <v>0</v>
      </c>
      <c r="BO230" s="221">
        <v>0</v>
      </c>
      <c r="BP230" s="221">
        <v>0</v>
      </c>
      <c r="BQ230" s="213" t="s">
        <v>102</v>
      </c>
    </row>
    <row r="231" spans="1:69" x14ac:dyDescent="0.3">
      <c r="A231" s="220">
        <v>46391</v>
      </c>
      <c r="B231" s="221">
        <v>1124.80439181</v>
      </c>
      <c r="C231" s="222"/>
      <c r="D231" s="221">
        <v>1124.80439181</v>
      </c>
      <c r="E231" s="222">
        <v>1.00052531</v>
      </c>
      <c r="F231" s="222">
        <v>1.0021028962834913</v>
      </c>
      <c r="G231" s="222">
        <v>1.0010745240000001</v>
      </c>
      <c r="H231" s="222">
        <v>1.0031796836165197</v>
      </c>
      <c r="I231" s="221">
        <v>3.5765225200000001</v>
      </c>
      <c r="J231" s="221">
        <v>0</v>
      </c>
      <c r="K231" s="221">
        <v>3.5765225200000001</v>
      </c>
      <c r="L231" s="221">
        <v>1128.38091433</v>
      </c>
      <c r="M231" s="223"/>
      <c r="N231" s="221">
        <v>0</v>
      </c>
      <c r="O231" s="221">
        <v>0</v>
      </c>
      <c r="P231" s="221">
        <v>0</v>
      </c>
      <c r="Q231" s="221">
        <v>0</v>
      </c>
      <c r="R231" s="221">
        <v>1128.38091433</v>
      </c>
      <c r="S231" s="222">
        <v>8714</v>
      </c>
      <c r="T231" s="221">
        <v>9832711.2874716204</v>
      </c>
      <c r="U231" s="221">
        <v>0</v>
      </c>
      <c r="V231" s="221">
        <v>0</v>
      </c>
      <c r="W231" s="221">
        <v>0</v>
      </c>
      <c r="X231" s="221">
        <v>0</v>
      </c>
      <c r="Y231" s="221">
        <v>0</v>
      </c>
      <c r="Z231" s="221">
        <v>0</v>
      </c>
      <c r="AA231" s="221">
        <v>0</v>
      </c>
      <c r="AB231" s="221">
        <v>0</v>
      </c>
      <c r="AC231" s="221">
        <v>0</v>
      </c>
      <c r="AD231" s="221">
        <v>0</v>
      </c>
      <c r="AE231" s="220"/>
      <c r="AF231" s="220"/>
      <c r="AG231" s="222">
        <v>0</v>
      </c>
      <c r="AH231" s="224">
        <v>0</v>
      </c>
      <c r="AI231" s="224">
        <v>0</v>
      </c>
      <c r="AJ231" s="224">
        <v>4</v>
      </c>
      <c r="AK231" s="224">
        <v>252</v>
      </c>
      <c r="AL231" s="220"/>
      <c r="AM231" s="222"/>
      <c r="AN231" s="220"/>
      <c r="AO231" s="222"/>
      <c r="AP231" s="222">
        <v>0</v>
      </c>
      <c r="AQ231" s="222">
        <v>0</v>
      </c>
      <c r="AR231" s="224">
        <v>0</v>
      </c>
      <c r="AS231" s="224">
        <v>0</v>
      </c>
      <c r="AT231" s="221">
        <v>0</v>
      </c>
      <c r="AU231" s="221">
        <v>0</v>
      </c>
      <c r="AV231" s="221">
        <v>0</v>
      </c>
      <c r="AW231" s="221">
        <v>0</v>
      </c>
      <c r="AX231" s="221">
        <v>0</v>
      </c>
      <c r="AY231" s="221">
        <v>0</v>
      </c>
      <c r="AZ231" s="221">
        <v>0</v>
      </c>
      <c r="BA231" s="221">
        <v>0</v>
      </c>
      <c r="BB231" s="221">
        <v>0</v>
      </c>
      <c r="BC231" s="221">
        <v>0</v>
      </c>
      <c r="BD231" s="221">
        <v>0</v>
      </c>
      <c r="BE231" s="221">
        <v>0</v>
      </c>
      <c r="BF231" s="221">
        <v>0</v>
      </c>
      <c r="BG231" s="221">
        <v>0</v>
      </c>
      <c r="BH231" s="221">
        <v>0</v>
      </c>
      <c r="BI231" s="221">
        <v>0</v>
      </c>
      <c r="BJ231" s="221">
        <v>0</v>
      </c>
      <c r="BK231" s="221">
        <v>0</v>
      </c>
      <c r="BL231" s="221">
        <v>0</v>
      </c>
      <c r="BM231" s="221">
        <v>0</v>
      </c>
      <c r="BN231" s="221">
        <v>0</v>
      </c>
      <c r="BO231" s="221">
        <v>0</v>
      </c>
      <c r="BP231" s="221">
        <v>0</v>
      </c>
      <c r="BQ231" s="213" t="s">
        <v>102</v>
      </c>
    </row>
    <row r="232" spans="1:69" x14ac:dyDescent="0.3">
      <c r="A232" s="220">
        <v>46392</v>
      </c>
      <c r="B232" s="221">
        <v>1124.80439181</v>
      </c>
      <c r="C232" s="222"/>
      <c r="D232" s="221">
        <v>1124.80439181</v>
      </c>
      <c r="E232" s="222">
        <v>1.00052531</v>
      </c>
      <c r="F232" s="222">
        <v>1.0026293109559379</v>
      </c>
      <c r="G232" s="222">
        <v>1.0013433350000001</v>
      </c>
      <c r="H232" s="222">
        <v>1.0039761770441491</v>
      </c>
      <c r="I232" s="221">
        <v>4.4724213500000003</v>
      </c>
      <c r="J232" s="221">
        <v>0</v>
      </c>
      <c r="K232" s="221">
        <v>4.4724213500000003</v>
      </c>
      <c r="L232" s="221">
        <v>1129.2768131600001</v>
      </c>
      <c r="M232" s="223"/>
      <c r="N232" s="221">
        <v>0</v>
      </c>
      <c r="O232" s="221">
        <v>0</v>
      </c>
      <c r="P232" s="221">
        <v>0</v>
      </c>
      <c r="Q232" s="221">
        <v>0</v>
      </c>
      <c r="R232" s="221">
        <v>1129.2768131600001</v>
      </c>
      <c r="S232" s="222">
        <v>8714</v>
      </c>
      <c r="T232" s="221">
        <v>9840518.1498762406</v>
      </c>
      <c r="U232" s="221">
        <v>0</v>
      </c>
      <c r="V232" s="221">
        <v>0</v>
      </c>
      <c r="W232" s="221">
        <v>0</v>
      </c>
      <c r="X232" s="221">
        <v>0</v>
      </c>
      <c r="Y232" s="221">
        <v>0</v>
      </c>
      <c r="Z232" s="221">
        <v>0</v>
      </c>
      <c r="AA232" s="221">
        <v>0</v>
      </c>
      <c r="AB232" s="221">
        <v>0</v>
      </c>
      <c r="AC232" s="221">
        <v>0</v>
      </c>
      <c r="AD232" s="221">
        <v>0</v>
      </c>
      <c r="AE232" s="220"/>
      <c r="AF232" s="220"/>
      <c r="AG232" s="222">
        <v>0</v>
      </c>
      <c r="AH232" s="224">
        <v>0</v>
      </c>
      <c r="AI232" s="224">
        <v>0</v>
      </c>
      <c r="AJ232" s="224">
        <v>5</v>
      </c>
      <c r="AK232" s="224">
        <v>252</v>
      </c>
      <c r="AL232" s="220"/>
      <c r="AM232" s="222"/>
      <c r="AN232" s="220"/>
      <c r="AO232" s="222"/>
      <c r="AP232" s="222">
        <v>0</v>
      </c>
      <c r="AQ232" s="222">
        <v>0</v>
      </c>
      <c r="AR232" s="224">
        <v>0</v>
      </c>
      <c r="AS232" s="224">
        <v>0</v>
      </c>
      <c r="AT232" s="221">
        <v>0</v>
      </c>
      <c r="AU232" s="221">
        <v>0</v>
      </c>
      <c r="AV232" s="221">
        <v>0</v>
      </c>
      <c r="AW232" s="221">
        <v>0</v>
      </c>
      <c r="AX232" s="221">
        <v>0</v>
      </c>
      <c r="AY232" s="221">
        <v>0</v>
      </c>
      <c r="AZ232" s="221">
        <v>0</v>
      </c>
      <c r="BA232" s="221">
        <v>0</v>
      </c>
      <c r="BB232" s="221">
        <v>0</v>
      </c>
      <c r="BC232" s="221">
        <v>0</v>
      </c>
      <c r="BD232" s="221">
        <v>0</v>
      </c>
      <c r="BE232" s="221">
        <v>0</v>
      </c>
      <c r="BF232" s="221">
        <v>0</v>
      </c>
      <c r="BG232" s="221">
        <v>0</v>
      </c>
      <c r="BH232" s="221">
        <v>0</v>
      </c>
      <c r="BI232" s="221">
        <v>0</v>
      </c>
      <c r="BJ232" s="221">
        <v>0</v>
      </c>
      <c r="BK232" s="221">
        <v>0</v>
      </c>
      <c r="BL232" s="221">
        <v>0</v>
      </c>
      <c r="BM232" s="221">
        <v>0</v>
      </c>
      <c r="BN232" s="221">
        <v>0</v>
      </c>
      <c r="BO232" s="221">
        <v>0</v>
      </c>
      <c r="BP232" s="221">
        <v>0</v>
      </c>
      <c r="BQ232" s="213" t="s">
        <v>102</v>
      </c>
    </row>
    <row r="233" spans="1:69" x14ac:dyDescent="0.3">
      <c r="A233" s="220">
        <v>46393</v>
      </c>
      <c r="B233" s="221">
        <v>1124.80439181</v>
      </c>
      <c r="C233" s="222"/>
      <c r="D233" s="221">
        <v>1124.80439181</v>
      </c>
      <c r="E233" s="222">
        <v>1.00052531</v>
      </c>
      <c r="F233" s="222">
        <v>1.0031560021592762</v>
      </c>
      <c r="G233" s="222">
        <v>1.001612218</v>
      </c>
      <c r="H233" s="222">
        <v>1.0047733061600079</v>
      </c>
      <c r="I233" s="221">
        <v>5.3690355500000004</v>
      </c>
      <c r="J233" s="221">
        <v>0</v>
      </c>
      <c r="K233" s="221">
        <v>5.3690355500000004</v>
      </c>
      <c r="L233" s="221">
        <v>1130.17342736</v>
      </c>
      <c r="M233" s="223"/>
      <c r="N233" s="221">
        <v>0</v>
      </c>
      <c r="O233" s="221">
        <v>0</v>
      </c>
      <c r="P233" s="221">
        <v>0</v>
      </c>
      <c r="Q233" s="221">
        <v>0</v>
      </c>
      <c r="R233" s="221">
        <v>1130.17342736</v>
      </c>
      <c r="S233" s="222">
        <v>8714</v>
      </c>
      <c r="T233" s="221">
        <v>9848331.2460150402</v>
      </c>
      <c r="U233" s="221">
        <v>0</v>
      </c>
      <c r="V233" s="221">
        <v>0</v>
      </c>
      <c r="W233" s="221">
        <v>0</v>
      </c>
      <c r="X233" s="221">
        <v>0</v>
      </c>
      <c r="Y233" s="221">
        <v>0</v>
      </c>
      <c r="Z233" s="221">
        <v>0</v>
      </c>
      <c r="AA233" s="221">
        <v>0</v>
      </c>
      <c r="AB233" s="221">
        <v>0</v>
      </c>
      <c r="AC233" s="221">
        <v>0</v>
      </c>
      <c r="AD233" s="221">
        <v>0</v>
      </c>
      <c r="AE233" s="220"/>
      <c r="AF233" s="220"/>
      <c r="AG233" s="222">
        <v>0</v>
      </c>
      <c r="AH233" s="224">
        <v>0</v>
      </c>
      <c r="AI233" s="224">
        <v>0</v>
      </c>
      <c r="AJ233" s="224">
        <v>6</v>
      </c>
      <c r="AK233" s="224">
        <v>252</v>
      </c>
      <c r="AL233" s="220"/>
      <c r="AM233" s="222"/>
      <c r="AN233" s="220"/>
      <c r="AO233" s="222"/>
      <c r="AP233" s="222">
        <v>0</v>
      </c>
      <c r="AQ233" s="222">
        <v>0</v>
      </c>
      <c r="AR233" s="224">
        <v>0</v>
      </c>
      <c r="AS233" s="224">
        <v>0</v>
      </c>
      <c r="AT233" s="221">
        <v>0</v>
      </c>
      <c r="AU233" s="221">
        <v>0</v>
      </c>
      <c r="AV233" s="221">
        <v>0</v>
      </c>
      <c r="AW233" s="221">
        <v>0</v>
      </c>
      <c r="AX233" s="221">
        <v>0</v>
      </c>
      <c r="AY233" s="221">
        <v>0</v>
      </c>
      <c r="AZ233" s="221">
        <v>0</v>
      </c>
      <c r="BA233" s="221">
        <v>0</v>
      </c>
      <c r="BB233" s="221">
        <v>0</v>
      </c>
      <c r="BC233" s="221">
        <v>0</v>
      </c>
      <c r="BD233" s="221">
        <v>0</v>
      </c>
      <c r="BE233" s="221">
        <v>0</v>
      </c>
      <c r="BF233" s="221">
        <v>0</v>
      </c>
      <c r="BG233" s="221">
        <v>0</v>
      </c>
      <c r="BH233" s="221">
        <v>0</v>
      </c>
      <c r="BI233" s="221">
        <v>0</v>
      </c>
      <c r="BJ233" s="221">
        <v>0</v>
      </c>
      <c r="BK233" s="221">
        <v>0</v>
      </c>
      <c r="BL233" s="221">
        <v>0</v>
      </c>
      <c r="BM233" s="221">
        <v>0</v>
      </c>
      <c r="BN233" s="221">
        <v>0</v>
      </c>
      <c r="BO233" s="221">
        <v>0</v>
      </c>
      <c r="BP233" s="221">
        <v>0</v>
      </c>
      <c r="BQ233" s="213" t="s">
        <v>102</v>
      </c>
    </row>
    <row r="234" spans="1:69" x14ac:dyDescent="0.3">
      <c r="A234" s="220">
        <v>46394</v>
      </c>
      <c r="B234" s="221">
        <v>1124.80439181</v>
      </c>
      <c r="C234" s="222"/>
      <c r="D234" s="221">
        <v>1124.80439181</v>
      </c>
      <c r="E234" s="222">
        <v>1.00052531</v>
      </c>
      <c r="F234" s="222">
        <v>1.0036829700387706</v>
      </c>
      <c r="G234" s="222">
        <v>1.001881174</v>
      </c>
      <c r="H234" s="222">
        <v>1.0055710723074067</v>
      </c>
      <c r="I234" s="221">
        <v>6.2663662499999999</v>
      </c>
      <c r="J234" s="221">
        <v>0</v>
      </c>
      <c r="K234" s="221">
        <v>6.2663662499999999</v>
      </c>
      <c r="L234" s="221">
        <v>1131.0707580599999</v>
      </c>
      <c r="M234" s="223"/>
      <c r="N234" s="221">
        <v>0</v>
      </c>
      <c r="O234" s="221">
        <v>0</v>
      </c>
      <c r="P234" s="221">
        <v>0</v>
      </c>
      <c r="Q234" s="221">
        <v>0</v>
      </c>
      <c r="R234" s="221">
        <v>1131.0707580599999</v>
      </c>
      <c r="S234" s="222">
        <v>8714</v>
      </c>
      <c r="T234" s="221">
        <v>9856150.5857348386</v>
      </c>
      <c r="U234" s="221">
        <v>0</v>
      </c>
      <c r="V234" s="221">
        <v>0</v>
      </c>
      <c r="W234" s="221">
        <v>0</v>
      </c>
      <c r="X234" s="221">
        <v>0</v>
      </c>
      <c r="Y234" s="221">
        <v>0</v>
      </c>
      <c r="Z234" s="221">
        <v>0</v>
      </c>
      <c r="AA234" s="221">
        <v>0</v>
      </c>
      <c r="AB234" s="221">
        <v>0</v>
      </c>
      <c r="AC234" s="221">
        <v>0</v>
      </c>
      <c r="AD234" s="221">
        <v>0</v>
      </c>
      <c r="AE234" s="220"/>
      <c r="AF234" s="220"/>
      <c r="AG234" s="222">
        <v>0</v>
      </c>
      <c r="AH234" s="224">
        <v>0</v>
      </c>
      <c r="AI234" s="224">
        <v>0</v>
      </c>
      <c r="AJ234" s="224">
        <v>7</v>
      </c>
      <c r="AK234" s="224">
        <v>252</v>
      </c>
      <c r="AL234" s="220"/>
      <c r="AM234" s="222"/>
      <c r="AN234" s="220"/>
      <c r="AO234" s="222"/>
      <c r="AP234" s="222">
        <v>0</v>
      </c>
      <c r="AQ234" s="222">
        <v>0</v>
      </c>
      <c r="AR234" s="224">
        <v>0</v>
      </c>
      <c r="AS234" s="224">
        <v>0</v>
      </c>
      <c r="AT234" s="221">
        <v>0</v>
      </c>
      <c r="AU234" s="221">
        <v>0</v>
      </c>
      <c r="AV234" s="221">
        <v>0</v>
      </c>
      <c r="AW234" s="221">
        <v>0</v>
      </c>
      <c r="AX234" s="221">
        <v>0</v>
      </c>
      <c r="AY234" s="221">
        <v>0</v>
      </c>
      <c r="AZ234" s="221">
        <v>0</v>
      </c>
      <c r="BA234" s="221">
        <v>0</v>
      </c>
      <c r="BB234" s="221">
        <v>0</v>
      </c>
      <c r="BC234" s="221">
        <v>0</v>
      </c>
      <c r="BD234" s="221">
        <v>0</v>
      </c>
      <c r="BE234" s="221">
        <v>0</v>
      </c>
      <c r="BF234" s="221">
        <v>0</v>
      </c>
      <c r="BG234" s="221">
        <v>0</v>
      </c>
      <c r="BH234" s="221">
        <v>0</v>
      </c>
      <c r="BI234" s="221">
        <v>0</v>
      </c>
      <c r="BJ234" s="221">
        <v>0</v>
      </c>
      <c r="BK234" s="221">
        <v>0</v>
      </c>
      <c r="BL234" s="221">
        <v>0</v>
      </c>
      <c r="BM234" s="221">
        <v>0</v>
      </c>
      <c r="BN234" s="221">
        <v>0</v>
      </c>
      <c r="BO234" s="221">
        <v>0</v>
      </c>
      <c r="BP234" s="221">
        <v>0</v>
      </c>
      <c r="BQ234" s="213" t="s">
        <v>102</v>
      </c>
    </row>
    <row r="235" spans="1:69" x14ac:dyDescent="0.3">
      <c r="A235" s="220">
        <v>46395</v>
      </c>
      <c r="B235" s="221">
        <v>1124.80439181</v>
      </c>
      <c r="C235" s="222"/>
      <c r="D235" s="221">
        <v>1124.80439181</v>
      </c>
      <c r="E235" s="222">
        <v>1.00052531</v>
      </c>
      <c r="F235" s="222">
        <v>1.0042102147397616</v>
      </c>
      <c r="G235" s="222">
        <v>1.0021502019999999</v>
      </c>
      <c r="H235" s="222">
        <v>1.0063694648019625</v>
      </c>
      <c r="I235" s="221">
        <v>7.1644021999999996</v>
      </c>
      <c r="J235" s="221">
        <v>0</v>
      </c>
      <c r="K235" s="221">
        <v>7.1644021999999996</v>
      </c>
      <c r="L235" s="221">
        <v>1131.96879401</v>
      </c>
      <c r="M235" s="223"/>
      <c r="N235" s="221">
        <v>0</v>
      </c>
      <c r="O235" s="221">
        <v>0</v>
      </c>
      <c r="P235" s="221">
        <v>0</v>
      </c>
      <c r="Q235" s="221">
        <v>0</v>
      </c>
      <c r="R235" s="221">
        <v>1131.96879401</v>
      </c>
      <c r="S235" s="222">
        <v>8714</v>
      </c>
      <c r="T235" s="221">
        <v>9863976.0710031409</v>
      </c>
      <c r="U235" s="221">
        <v>0</v>
      </c>
      <c r="V235" s="221">
        <v>0</v>
      </c>
      <c r="W235" s="221">
        <v>0</v>
      </c>
      <c r="X235" s="221">
        <v>0</v>
      </c>
      <c r="Y235" s="221">
        <v>0</v>
      </c>
      <c r="Z235" s="221">
        <v>0</v>
      </c>
      <c r="AA235" s="221">
        <v>0</v>
      </c>
      <c r="AB235" s="221">
        <v>0</v>
      </c>
      <c r="AC235" s="221">
        <v>0</v>
      </c>
      <c r="AD235" s="221">
        <v>0</v>
      </c>
      <c r="AE235" s="220"/>
      <c r="AF235" s="220"/>
      <c r="AG235" s="222">
        <v>0</v>
      </c>
      <c r="AH235" s="224">
        <v>0</v>
      </c>
      <c r="AI235" s="224">
        <v>0</v>
      </c>
      <c r="AJ235" s="224">
        <v>8</v>
      </c>
      <c r="AK235" s="224">
        <v>252</v>
      </c>
      <c r="AL235" s="220"/>
      <c r="AM235" s="222"/>
      <c r="AN235" s="220"/>
      <c r="AO235" s="222"/>
      <c r="AP235" s="222">
        <v>0</v>
      </c>
      <c r="AQ235" s="222">
        <v>0</v>
      </c>
      <c r="AR235" s="224">
        <v>0</v>
      </c>
      <c r="AS235" s="224">
        <v>0</v>
      </c>
      <c r="AT235" s="221">
        <v>0</v>
      </c>
      <c r="AU235" s="221">
        <v>0</v>
      </c>
      <c r="AV235" s="221">
        <v>0</v>
      </c>
      <c r="AW235" s="221">
        <v>0</v>
      </c>
      <c r="AX235" s="221">
        <v>0</v>
      </c>
      <c r="AY235" s="221">
        <v>0</v>
      </c>
      <c r="AZ235" s="221">
        <v>0</v>
      </c>
      <c r="BA235" s="221">
        <v>0</v>
      </c>
      <c r="BB235" s="221">
        <v>0</v>
      </c>
      <c r="BC235" s="221">
        <v>0</v>
      </c>
      <c r="BD235" s="221">
        <v>0</v>
      </c>
      <c r="BE235" s="221">
        <v>0</v>
      </c>
      <c r="BF235" s="221">
        <v>0</v>
      </c>
      <c r="BG235" s="221">
        <v>0</v>
      </c>
      <c r="BH235" s="221">
        <v>0</v>
      </c>
      <c r="BI235" s="221">
        <v>0</v>
      </c>
      <c r="BJ235" s="221">
        <v>0</v>
      </c>
      <c r="BK235" s="221">
        <v>0</v>
      </c>
      <c r="BL235" s="221">
        <v>0</v>
      </c>
      <c r="BM235" s="221">
        <v>0</v>
      </c>
      <c r="BN235" s="221">
        <v>0</v>
      </c>
      <c r="BO235" s="221">
        <v>0</v>
      </c>
      <c r="BP235" s="221">
        <v>0</v>
      </c>
      <c r="BQ235" s="213" t="s">
        <v>102</v>
      </c>
    </row>
    <row r="236" spans="1:69" x14ac:dyDescent="0.3">
      <c r="A236" s="220">
        <v>46396</v>
      </c>
      <c r="B236" s="221">
        <v>1124.80439181</v>
      </c>
      <c r="C236" s="222"/>
      <c r="D236" s="221">
        <v>1124.80439181</v>
      </c>
      <c r="E236" s="222">
        <v>1</v>
      </c>
      <c r="F236" s="222">
        <v>1.0042102147397616</v>
      </c>
      <c r="G236" s="222">
        <v>1.0021502019999999</v>
      </c>
      <c r="H236" s="222">
        <v>1.0063694648019625</v>
      </c>
      <c r="I236" s="221">
        <v>7.1644021999999996</v>
      </c>
      <c r="J236" s="221">
        <v>0</v>
      </c>
      <c r="K236" s="221">
        <v>7.1644021999999996</v>
      </c>
      <c r="L236" s="221">
        <v>1131.96879401</v>
      </c>
      <c r="M236" s="223"/>
      <c r="N236" s="221">
        <v>0</v>
      </c>
      <c r="O236" s="221">
        <v>0</v>
      </c>
      <c r="P236" s="221">
        <v>0</v>
      </c>
      <c r="Q236" s="221">
        <v>0</v>
      </c>
      <c r="R236" s="221">
        <v>1131.96879401</v>
      </c>
      <c r="S236" s="222">
        <v>8714</v>
      </c>
      <c r="T236" s="221">
        <v>9863976.0710031409</v>
      </c>
      <c r="U236" s="221">
        <v>0</v>
      </c>
      <c r="V236" s="221">
        <v>0</v>
      </c>
      <c r="W236" s="221">
        <v>0</v>
      </c>
      <c r="X236" s="221">
        <v>0</v>
      </c>
      <c r="Y236" s="221">
        <v>0</v>
      </c>
      <c r="Z236" s="221">
        <v>0</v>
      </c>
      <c r="AA236" s="221">
        <v>0</v>
      </c>
      <c r="AB236" s="221">
        <v>0</v>
      </c>
      <c r="AC236" s="221">
        <v>0</v>
      </c>
      <c r="AD236" s="221">
        <v>0</v>
      </c>
      <c r="AE236" s="220"/>
      <c r="AF236" s="220"/>
      <c r="AG236" s="222">
        <v>0</v>
      </c>
      <c r="AH236" s="224">
        <v>0</v>
      </c>
      <c r="AI236" s="224">
        <v>0</v>
      </c>
      <c r="AJ236" s="224">
        <v>8</v>
      </c>
      <c r="AK236" s="224">
        <v>252</v>
      </c>
      <c r="AL236" s="220"/>
      <c r="AM236" s="222"/>
      <c r="AN236" s="220"/>
      <c r="AO236" s="222"/>
      <c r="AP236" s="222">
        <v>0</v>
      </c>
      <c r="AQ236" s="222">
        <v>0</v>
      </c>
      <c r="AR236" s="224">
        <v>0</v>
      </c>
      <c r="AS236" s="224">
        <v>0</v>
      </c>
      <c r="AT236" s="221">
        <v>0</v>
      </c>
      <c r="AU236" s="221">
        <v>0</v>
      </c>
      <c r="AV236" s="221">
        <v>0</v>
      </c>
      <c r="AW236" s="221">
        <v>0</v>
      </c>
      <c r="AX236" s="221">
        <v>0</v>
      </c>
      <c r="AY236" s="221">
        <v>0</v>
      </c>
      <c r="AZ236" s="221">
        <v>0</v>
      </c>
      <c r="BA236" s="221">
        <v>0</v>
      </c>
      <c r="BB236" s="221">
        <v>0</v>
      </c>
      <c r="BC236" s="221">
        <v>0</v>
      </c>
      <c r="BD236" s="221">
        <v>0</v>
      </c>
      <c r="BE236" s="221">
        <v>0</v>
      </c>
      <c r="BF236" s="221">
        <v>0</v>
      </c>
      <c r="BG236" s="221">
        <v>0</v>
      </c>
      <c r="BH236" s="221">
        <v>0</v>
      </c>
      <c r="BI236" s="221">
        <v>0</v>
      </c>
      <c r="BJ236" s="221">
        <v>0</v>
      </c>
      <c r="BK236" s="221">
        <v>0</v>
      </c>
      <c r="BL236" s="221">
        <v>0</v>
      </c>
      <c r="BM236" s="221">
        <v>0</v>
      </c>
      <c r="BN236" s="221">
        <v>0</v>
      </c>
      <c r="BO236" s="221">
        <v>0</v>
      </c>
      <c r="BP236" s="221">
        <v>0</v>
      </c>
      <c r="BQ236" s="213" t="s">
        <v>102</v>
      </c>
    </row>
    <row r="237" spans="1:69" x14ac:dyDescent="0.3">
      <c r="A237" s="220">
        <v>46397</v>
      </c>
      <c r="B237" s="221">
        <v>1124.80439181</v>
      </c>
      <c r="C237" s="222"/>
      <c r="D237" s="221">
        <v>1124.80439181</v>
      </c>
      <c r="E237" s="222">
        <v>1</v>
      </c>
      <c r="F237" s="222">
        <v>1.0042102147397616</v>
      </c>
      <c r="G237" s="222">
        <v>1.0021502019999999</v>
      </c>
      <c r="H237" s="222">
        <v>1.0063694648019625</v>
      </c>
      <c r="I237" s="221">
        <v>7.1644021999999996</v>
      </c>
      <c r="J237" s="221">
        <v>0</v>
      </c>
      <c r="K237" s="221">
        <v>7.1644021999999996</v>
      </c>
      <c r="L237" s="221">
        <v>1131.96879401</v>
      </c>
      <c r="M237" s="223"/>
      <c r="N237" s="221">
        <v>0</v>
      </c>
      <c r="O237" s="221">
        <v>0</v>
      </c>
      <c r="P237" s="221">
        <v>0</v>
      </c>
      <c r="Q237" s="221">
        <v>0</v>
      </c>
      <c r="R237" s="221">
        <v>1131.96879401</v>
      </c>
      <c r="S237" s="222">
        <v>8714</v>
      </c>
      <c r="T237" s="221">
        <v>9863976.0710031409</v>
      </c>
      <c r="U237" s="221">
        <v>0</v>
      </c>
      <c r="V237" s="221">
        <v>0</v>
      </c>
      <c r="W237" s="221">
        <v>0</v>
      </c>
      <c r="X237" s="221">
        <v>0</v>
      </c>
      <c r="Y237" s="221">
        <v>0</v>
      </c>
      <c r="Z237" s="221">
        <v>0</v>
      </c>
      <c r="AA237" s="221">
        <v>0</v>
      </c>
      <c r="AB237" s="221">
        <v>0</v>
      </c>
      <c r="AC237" s="221">
        <v>0</v>
      </c>
      <c r="AD237" s="221">
        <v>0</v>
      </c>
      <c r="AE237" s="220"/>
      <c r="AF237" s="220"/>
      <c r="AG237" s="222">
        <v>0</v>
      </c>
      <c r="AH237" s="224">
        <v>0</v>
      </c>
      <c r="AI237" s="224">
        <v>0</v>
      </c>
      <c r="AJ237" s="224">
        <v>8</v>
      </c>
      <c r="AK237" s="224">
        <v>252</v>
      </c>
      <c r="AL237" s="220"/>
      <c r="AM237" s="222"/>
      <c r="AN237" s="220"/>
      <c r="AO237" s="222"/>
      <c r="AP237" s="222">
        <v>0</v>
      </c>
      <c r="AQ237" s="222">
        <v>0</v>
      </c>
      <c r="AR237" s="224">
        <v>0</v>
      </c>
      <c r="AS237" s="224">
        <v>0</v>
      </c>
      <c r="AT237" s="221">
        <v>0</v>
      </c>
      <c r="AU237" s="221">
        <v>0</v>
      </c>
      <c r="AV237" s="221">
        <v>0</v>
      </c>
      <c r="AW237" s="221">
        <v>0</v>
      </c>
      <c r="AX237" s="221">
        <v>0</v>
      </c>
      <c r="AY237" s="221">
        <v>0</v>
      </c>
      <c r="AZ237" s="221">
        <v>0</v>
      </c>
      <c r="BA237" s="221">
        <v>0</v>
      </c>
      <c r="BB237" s="221">
        <v>0</v>
      </c>
      <c r="BC237" s="221">
        <v>0</v>
      </c>
      <c r="BD237" s="221">
        <v>0</v>
      </c>
      <c r="BE237" s="221">
        <v>0</v>
      </c>
      <c r="BF237" s="221">
        <v>0</v>
      </c>
      <c r="BG237" s="221">
        <v>0</v>
      </c>
      <c r="BH237" s="221">
        <v>0</v>
      </c>
      <c r="BI237" s="221">
        <v>0</v>
      </c>
      <c r="BJ237" s="221">
        <v>0</v>
      </c>
      <c r="BK237" s="221">
        <v>0</v>
      </c>
      <c r="BL237" s="221">
        <v>0</v>
      </c>
      <c r="BM237" s="221">
        <v>0</v>
      </c>
      <c r="BN237" s="221">
        <v>0</v>
      </c>
      <c r="BO237" s="221">
        <v>0</v>
      </c>
      <c r="BP237" s="221">
        <v>0</v>
      </c>
      <c r="BQ237" s="213" t="s">
        <v>102</v>
      </c>
    </row>
    <row r="238" spans="1:69" x14ac:dyDescent="0.3">
      <c r="A238" s="220">
        <v>46398</v>
      </c>
      <c r="B238" s="221">
        <v>1124.80439181</v>
      </c>
      <c r="C238" s="222"/>
      <c r="D238" s="221">
        <v>1124.80439181</v>
      </c>
      <c r="E238" s="222">
        <v>1.00052531</v>
      </c>
      <c r="F238" s="222">
        <v>1.0047377364076666</v>
      </c>
      <c r="G238" s="222">
        <v>1.0024193020000001</v>
      </c>
      <c r="H238" s="222">
        <v>1.0071685040238574</v>
      </c>
      <c r="I238" s="221">
        <v>8.0631647799999993</v>
      </c>
      <c r="J238" s="221">
        <v>0</v>
      </c>
      <c r="K238" s="221">
        <v>8.0631647799999993</v>
      </c>
      <c r="L238" s="221">
        <v>1132.86755659</v>
      </c>
      <c r="M238" s="223"/>
      <c r="N238" s="221">
        <v>0</v>
      </c>
      <c r="O238" s="221">
        <v>0</v>
      </c>
      <c r="P238" s="221">
        <v>0</v>
      </c>
      <c r="Q238" s="221">
        <v>0</v>
      </c>
      <c r="R238" s="221">
        <v>1132.86755659</v>
      </c>
      <c r="S238" s="222">
        <v>8714</v>
      </c>
      <c r="T238" s="221">
        <v>9871807.8881252613</v>
      </c>
      <c r="U238" s="221">
        <v>0</v>
      </c>
      <c r="V238" s="221">
        <v>0</v>
      </c>
      <c r="W238" s="221">
        <v>0</v>
      </c>
      <c r="X238" s="221">
        <v>0</v>
      </c>
      <c r="Y238" s="221">
        <v>0</v>
      </c>
      <c r="Z238" s="221">
        <v>0</v>
      </c>
      <c r="AA238" s="221">
        <v>0</v>
      </c>
      <c r="AB238" s="221">
        <v>0</v>
      </c>
      <c r="AC238" s="221">
        <v>0</v>
      </c>
      <c r="AD238" s="221">
        <v>0</v>
      </c>
      <c r="AE238" s="220"/>
      <c r="AF238" s="220"/>
      <c r="AG238" s="222">
        <v>0</v>
      </c>
      <c r="AH238" s="224">
        <v>0</v>
      </c>
      <c r="AI238" s="224">
        <v>0</v>
      </c>
      <c r="AJ238" s="224">
        <v>9</v>
      </c>
      <c r="AK238" s="224">
        <v>252</v>
      </c>
      <c r="AL238" s="220"/>
      <c r="AM238" s="222"/>
      <c r="AN238" s="220"/>
      <c r="AO238" s="222"/>
      <c r="AP238" s="222">
        <v>0</v>
      </c>
      <c r="AQ238" s="222">
        <v>0</v>
      </c>
      <c r="AR238" s="224">
        <v>0</v>
      </c>
      <c r="AS238" s="224">
        <v>0</v>
      </c>
      <c r="AT238" s="221">
        <v>0</v>
      </c>
      <c r="AU238" s="221">
        <v>0</v>
      </c>
      <c r="AV238" s="221">
        <v>0</v>
      </c>
      <c r="AW238" s="221">
        <v>0</v>
      </c>
      <c r="AX238" s="221">
        <v>0</v>
      </c>
      <c r="AY238" s="221">
        <v>0</v>
      </c>
      <c r="AZ238" s="221">
        <v>0</v>
      </c>
      <c r="BA238" s="221">
        <v>0</v>
      </c>
      <c r="BB238" s="221">
        <v>0</v>
      </c>
      <c r="BC238" s="221">
        <v>0</v>
      </c>
      <c r="BD238" s="221">
        <v>0</v>
      </c>
      <c r="BE238" s="221">
        <v>0</v>
      </c>
      <c r="BF238" s="221">
        <v>0</v>
      </c>
      <c r="BG238" s="221">
        <v>0</v>
      </c>
      <c r="BH238" s="221">
        <v>0</v>
      </c>
      <c r="BI238" s="221">
        <v>0</v>
      </c>
      <c r="BJ238" s="221">
        <v>0</v>
      </c>
      <c r="BK238" s="221">
        <v>0</v>
      </c>
      <c r="BL238" s="221">
        <v>0</v>
      </c>
      <c r="BM238" s="221">
        <v>0</v>
      </c>
      <c r="BN238" s="221">
        <v>0</v>
      </c>
      <c r="BO238" s="221">
        <v>0</v>
      </c>
      <c r="BP238" s="221">
        <v>0</v>
      </c>
      <c r="BQ238" s="213" t="s">
        <v>102</v>
      </c>
    </row>
    <row r="239" spans="1:69" x14ac:dyDescent="0.3">
      <c r="A239" s="220">
        <v>46399</v>
      </c>
      <c r="B239" s="221">
        <v>1124.80439181</v>
      </c>
      <c r="C239" s="222"/>
      <c r="D239" s="221">
        <v>1124.80439181</v>
      </c>
      <c r="E239" s="222">
        <v>1.00052531</v>
      </c>
      <c r="F239" s="222">
        <v>1.0052655351879789</v>
      </c>
      <c r="G239" s="222">
        <v>1.0026884739999999</v>
      </c>
      <c r="H239" s="222">
        <v>1.0079681702673857</v>
      </c>
      <c r="I239" s="221">
        <v>8.96263261</v>
      </c>
      <c r="J239" s="221">
        <v>0</v>
      </c>
      <c r="K239" s="221">
        <v>8.96263261</v>
      </c>
      <c r="L239" s="221">
        <v>1133.7670244199999</v>
      </c>
      <c r="M239" s="223"/>
      <c r="N239" s="221">
        <v>0</v>
      </c>
      <c r="O239" s="221">
        <v>0</v>
      </c>
      <c r="P239" s="221">
        <v>0</v>
      </c>
      <c r="Q239" s="221">
        <v>0</v>
      </c>
      <c r="R239" s="221">
        <v>1133.76702441</v>
      </c>
      <c r="S239" s="222">
        <v>8714</v>
      </c>
      <c r="T239" s="221">
        <v>9879645.8507087398</v>
      </c>
      <c r="U239" s="221">
        <v>0</v>
      </c>
      <c r="V239" s="221">
        <v>0</v>
      </c>
      <c r="W239" s="221">
        <v>0</v>
      </c>
      <c r="X239" s="221">
        <v>0</v>
      </c>
      <c r="Y239" s="221">
        <v>0</v>
      </c>
      <c r="Z239" s="221">
        <v>0</v>
      </c>
      <c r="AA239" s="221">
        <v>0</v>
      </c>
      <c r="AB239" s="221">
        <v>0</v>
      </c>
      <c r="AC239" s="221">
        <v>0</v>
      </c>
      <c r="AD239" s="221">
        <v>0</v>
      </c>
      <c r="AE239" s="220"/>
      <c r="AF239" s="220"/>
      <c r="AG239" s="222">
        <v>0</v>
      </c>
      <c r="AH239" s="224">
        <v>0</v>
      </c>
      <c r="AI239" s="224">
        <v>0</v>
      </c>
      <c r="AJ239" s="224">
        <v>10</v>
      </c>
      <c r="AK239" s="224">
        <v>252</v>
      </c>
      <c r="AL239" s="220"/>
      <c r="AM239" s="222"/>
      <c r="AN239" s="220"/>
      <c r="AO239" s="222"/>
      <c r="AP239" s="222">
        <v>0</v>
      </c>
      <c r="AQ239" s="222">
        <v>0</v>
      </c>
      <c r="AR239" s="224">
        <v>0</v>
      </c>
      <c r="AS239" s="224">
        <v>0</v>
      </c>
      <c r="AT239" s="221">
        <v>0</v>
      </c>
      <c r="AU239" s="221">
        <v>0</v>
      </c>
      <c r="AV239" s="221">
        <v>0</v>
      </c>
      <c r="AW239" s="221">
        <v>0</v>
      </c>
      <c r="AX239" s="221">
        <v>0</v>
      </c>
      <c r="AY239" s="221">
        <v>0</v>
      </c>
      <c r="AZ239" s="221">
        <v>0</v>
      </c>
      <c r="BA239" s="221">
        <v>0</v>
      </c>
      <c r="BB239" s="221">
        <v>0</v>
      </c>
      <c r="BC239" s="221">
        <v>0</v>
      </c>
      <c r="BD239" s="221">
        <v>0</v>
      </c>
      <c r="BE239" s="221">
        <v>0</v>
      </c>
      <c r="BF239" s="221">
        <v>0</v>
      </c>
      <c r="BG239" s="221">
        <v>0</v>
      </c>
      <c r="BH239" s="221">
        <v>0</v>
      </c>
      <c r="BI239" s="221">
        <v>0</v>
      </c>
      <c r="BJ239" s="221">
        <v>0</v>
      </c>
      <c r="BK239" s="221">
        <v>0</v>
      </c>
      <c r="BL239" s="221">
        <v>0</v>
      </c>
      <c r="BM239" s="221">
        <v>0</v>
      </c>
      <c r="BN239" s="221">
        <v>0</v>
      </c>
      <c r="BO239" s="221">
        <v>0</v>
      </c>
      <c r="BP239" s="221">
        <v>0</v>
      </c>
      <c r="BQ239" s="213" t="s">
        <v>102</v>
      </c>
    </row>
    <row r="240" spans="1:69" x14ac:dyDescent="0.3">
      <c r="A240" s="220">
        <v>46400</v>
      </c>
      <c r="B240" s="221">
        <v>1124.80439181</v>
      </c>
      <c r="C240" s="222"/>
      <c r="D240" s="221">
        <v>1124.80439181</v>
      </c>
      <c r="E240" s="222">
        <v>1.00052531</v>
      </c>
      <c r="F240" s="222">
        <v>1.0057936112262684</v>
      </c>
      <c r="G240" s="222">
        <v>1.0029577190000001</v>
      </c>
      <c r="H240" s="222">
        <v>1.0087684648703756</v>
      </c>
      <c r="I240" s="221">
        <v>9.8628079399999997</v>
      </c>
      <c r="J240" s="221">
        <v>0</v>
      </c>
      <c r="K240" s="221">
        <v>9.8628079399999997</v>
      </c>
      <c r="L240" s="221">
        <v>1134.66719975</v>
      </c>
      <c r="M240" s="223"/>
      <c r="N240" s="221">
        <v>0</v>
      </c>
      <c r="O240" s="221">
        <v>0</v>
      </c>
      <c r="P240" s="221">
        <v>0</v>
      </c>
      <c r="Q240" s="221">
        <v>0</v>
      </c>
      <c r="R240" s="221">
        <v>1134.66719975</v>
      </c>
      <c r="S240" s="222">
        <v>8714</v>
      </c>
      <c r="T240" s="221">
        <v>9887489.9786214996</v>
      </c>
      <c r="U240" s="221">
        <v>0</v>
      </c>
      <c r="V240" s="221">
        <v>0</v>
      </c>
      <c r="W240" s="221">
        <v>0</v>
      </c>
      <c r="X240" s="221">
        <v>0</v>
      </c>
      <c r="Y240" s="221">
        <v>0</v>
      </c>
      <c r="Z240" s="221">
        <v>0</v>
      </c>
      <c r="AA240" s="221">
        <v>0</v>
      </c>
      <c r="AB240" s="221">
        <v>0</v>
      </c>
      <c r="AC240" s="221">
        <v>0</v>
      </c>
      <c r="AD240" s="221">
        <v>0</v>
      </c>
      <c r="AE240" s="220"/>
      <c r="AF240" s="220"/>
      <c r="AG240" s="222">
        <v>0</v>
      </c>
      <c r="AH240" s="224">
        <v>0</v>
      </c>
      <c r="AI240" s="224">
        <v>0</v>
      </c>
      <c r="AJ240" s="224">
        <v>11</v>
      </c>
      <c r="AK240" s="224">
        <v>252</v>
      </c>
      <c r="AL240" s="220"/>
      <c r="AM240" s="222"/>
      <c r="AN240" s="220"/>
      <c r="AO240" s="222"/>
      <c r="AP240" s="222">
        <v>0</v>
      </c>
      <c r="AQ240" s="222">
        <v>0</v>
      </c>
      <c r="AR240" s="224">
        <v>0</v>
      </c>
      <c r="AS240" s="224">
        <v>0</v>
      </c>
      <c r="AT240" s="221">
        <v>0</v>
      </c>
      <c r="AU240" s="221">
        <v>0</v>
      </c>
      <c r="AV240" s="221">
        <v>0</v>
      </c>
      <c r="AW240" s="221">
        <v>0</v>
      </c>
      <c r="AX240" s="221">
        <v>0</v>
      </c>
      <c r="AY240" s="221">
        <v>0</v>
      </c>
      <c r="AZ240" s="221">
        <v>0</v>
      </c>
      <c r="BA240" s="221">
        <v>0</v>
      </c>
      <c r="BB240" s="221">
        <v>0</v>
      </c>
      <c r="BC240" s="221">
        <v>0</v>
      </c>
      <c r="BD240" s="221">
        <v>0</v>
      </c>
      <c r="BE240" s="221">
        <v>0</v>
      </c>
      <c r="BF240" s="221">
        <v>0</v>
      </c>
      <c r="BG240" s="221">
        <v>0</v>
      </c>
      <c r="BH240" s="221">
        <v>0</v>
      </c>
      <c r="BI240" s="221">
        <v>0</v>
      </c>
      <c r="BJ240" s="221">
        <v>0</v>
      </c>
      <c r="BK240" s="221">
        <v>0</v>
      </c>
      <c r="BL240" s="221">
        <v>0</v>
      </c>
      <c r="BM240" s="221">
        <v>0</v>
      </c>
      <c r="BN240" s="221">
        <v>0</v>
      </c>
      <c r="BO240" s="221">
        <v>0</v>
      </c>
      <c r="BP240" s="221">
        <v>0</v>
      </c>
      <c r="BQ240" s="213" t="s">
        <v>102</v>
      </c>
    </row>
    <row r="241" spans="1:69" x14ac:dyDescent="0.3">
      <c r="A241" s="220">
        <v>46401</v>
      </c>
      <c r="B241" s="221">
        <v>1124.80439181</v>
      </c>
      <c r="C241" s="222"/>
      <c r="D241" s="221">
        <v>1124.80439181</v>
      </c>
      <c r="E241" s="222">
        <v>1.00052531</v>
      </c>
      <c r="F241" s="222">
        <v>1.0063219646681818</v>
      </c>
      <c r="G241" s="222">
        <v>1.003227036</v>
      </c>
      <c r="H241" s="222">
        <v>1.0095693971925104</v>
      </c>
      <c r="I241" s="221">
        <v>10.763699770000001</v>
      </c>
      <c r="J241" s="221">
        <v>0</v>
      </c>
      <c r="K241" s="221">
        <v>10.763699770000001</v>
      </c>
      <c r="L241" s="221">
        <v>1135.5680915799999</v>
      </c>
      <c r="M241" s="223"/>
      <c r="N241" s="221">
        <v>0</v>
      </c>
      <c r="O241" s="221">
        <v>0</v>
      </c>
      <c r="P241" s="221">
        <v>0</v>
      </c>
      <c r="Q241" s="221">
        <v>0</v>
      </c>
      <c r="R241" s="221">
        <v>1135.56809157</v>
      </c>
      <c r="S241" s="222">
        <v>8714</v>
      </c>
      <c r="T241" s="221">
        <v>9895340.3499409799</v>
      </c>
      <c r="U241" s="221">
        <v>0</v>
      </c>
      <c r="V241" s="221">
        <v>0</v>
      </c>
      <c r="W241" s="221">
        <v>0</v>
      </c>
      <c r="X241" s="221">
        <v>0</v>
      </c>
      <c r="Y241" s="221">
        <v>0</v>
      </c>
      <c r="Z241" s="221">
        <v>0</v>
      </c>
      <c r="AA241" s="221">
        <v>0</v>
      </c>
      <c r="AB241" s="221">
        <v>0</v>
      </c>
      <c r="AC241" s="221">
        <v>0</v>
      </c>
      <c r="AD241" s="221">
        <v>0</v>
      </c>
      <c r="AE241" s="220"/>
      <c r="AF241" s="220"/>
      <c r="AG241" s="222">
        <v>0</v>
      </c>
      <c r="AH241" s="224">
        <v>0</v>
      </c>
      <c r="AI241" s="224">
        <v>0</v>
      </c>
      <c r="AJ241" s="224">
        <v>12</v>
      </c>
      <c r="AK241" s="224">
        <v>252</v>
      </c>
      <c r="AL241" s="220"/>
      <c r="AM241" s="222"/>
      <c r="AN241" s="220"/>
      <c r="AO241" s="222"/>
      <c r="AP241" s="222">
        <v>0</v>
      </c>
      <c r="AQ241" s="222">
        <v>0</v>
      </c>
      <c r="AR241" s="224">
        <v>0</v>
      </c>
      <c r="AS241" s="224">
        <v>0</v>
      </c>
      <c r="AT241" s="221">
        <v>0</v>
      </c>
      <c r="AU241" s="221">
        <v>0</v>
      </c>
      <c r="AV241" s="221">
        <v>0</v>
      </c>
      <c r="AW241" s="221">
        <v>0</v>
      </c>
      <c r="AX241" s="221">
        <v>0</v>
      </c>
      <c r="AY241" s="221">
        <v>0</v>
      </c>
      <c r="AZ241" s="221">
        <v>0</v>
      </c>
      <c r="BA241" s="221">
        <v>0</v>
      </c>
      <c r="BB241" s="221">
        <v>0</v>
      </c>
      <c r="BC241" s="221">
        <v>0</v>
      </c>
      <c r="BD241" s="221">
        <v>0</v>
      </c>
      <c r="BE241" s="221">
        <v>0</v>
      </c>
      <c r="BF241" s="221">
        <v>0</v>
      </c>
      <c r="BG241" s="221">
        <v>0</v>
      </c>
      <c r="BH241" s="221">
        <v>0</v>
      </c>
      <c r="BI241" s="221">
        <v>0</v>
      </c>
      <c r="BJ241" s="221">
        <v>0</v>
      </c>
      <c r="BK241" s="221">
        <v>0</v>
      </c>
      <c r="BL241" s="221">
        <v>0</v>
      </c>
      <c r="BM241" s="221">
        <v>0</v>
      </c>
      <c r="BN241" s="221">
        <v>0</v>
      </c>
      <c r="BO241" s="221">
        <v>0</v>
      </c>
      <c r="BP241" s="221">
        <v>0</v>
      </c>
      <c r="BQ241" s="213" t="s">
        <v>102</v>
      </c>
    </row>
    <row r="242" spans="1:69" x14ac:dyDescent="0.3">
      <c r="A242" s="220">
        <v>46402</v>
      </c>
      <c r="B242" s="221">
        <v>1124.80439181</v>
      </c>
      <c r="C242" s="222"/>
      <c r="D242" s="221">
        <v>1124.80439181</v>
      </c>
      <c r="E242" s="222">
        <v>1.00052531</v>
      </c>
      <c r="F242" s="222">
        <v>1.0068505956594416</v>
      </c>
      <c r="G242" s="222">
        <v>1.003496425</v>
      </c>
      <c r="H242" s="222">
        <v>1.010370977609105</v>
      </c>
      <c r="I242" s="221">
        <v>11.6653216</v>
      </c>
      <c r="J242" s="221">
        <v>0</v>
      </c>
      <c r="K242" s="221">
        <v>11.6653216</v>
      </c>
      <c r="L242" s="221">
        <v>1136.4697134099999</v>
      </c>
      <c r="M242" s="223"/>
      <c r="N242" s="221">
        <v>0</v>
      </c>
      <c r="O242" s="221">
        <v>0</v>
      </c>
      <c r="P242" s="221">
        <v>0</v>
      </c>
      <c r="Q242" s="221">
        <v>0</v>
      </c>
      <c r="R242" s="221">
        <v>1136.4697134099999</v>
      </c>
      <c r="S242" s="222">
        <v>8714</v>
      </c>
      <c r="T242" s="221">
        <v>9903197.0826547388</v>
      </c>
      <c r="U242" s="221">
        <v>0</v>
      </c>
      <c r="V242" s="221">
        <v>0</v>
      </c>
      <c r="W242" s="221">
        <v>0</v>
      </c>
      <c r="X242" s="221">
        <v>0</v>
      </c>
      <c r="Y242" s="221">
        <v>0</v>
      </c>
      <c r="Z242" s="221">
        <v>0</v>
      </c>
      <c r="AA242" s="221">
        <v>0</v>
      </c>
      <c r="AB242" s="221">
        <v>0</v>
      </c>
      <c r="AC242" s="221">
        <v>0</v>
      </c>
      <c r="AD242" s="221">
        <v>0</v>
      </c>
      <c r="AE242" s="220"/>
      <c r="AF242" s="220"/>
      <c r="AG242" s="222">
        <v>0</v>
      </c>
      <c r="AH242" s="224">
        <v>0</v>
      </c>
      <c r="AI242" s="224">
        <v>0</v>
      </c>
      <c r="AJ242" s="224">
        <v>13</v>
      </c>
      <c r="AK242" s="224">
        <v>252</v>
      </c>
      <c r="AL242" s="220"/>
      <c r="AM242" s="222"/>
      <c r="AN242" s="220"/>
      <c r="AO242" s="222"/>
      <c r="AP242" s="222">
        <v>0</v>
      </c>
      <c r="AQ242" s="222">
        <v>0</v>
      </c>
      <c r="AR242" s="224">
        <v>0</v>
      </c>
      <c r="AS242" s="224">
        <v>0</v>
      </c>
      <c r="AT242" s="221">
        <v>0</v>
      </c>
      <c r="AU242" s="221">
        <v>0</v>
      </c>
      <c r="AV242" s="221">
        <v>0</v>
      </c>
      <c r="AW242" s="221">
        <v>0</v>
      </c>
      <c r="AX242" s="221">
        <v>0</v>
      </c>
      <c r="AY242" s="221">
        <v>0</v>
      </c>
      <c r="AZ242" s="221">
        <v>0</v>
      </c>
      <c r="BA242" s="221">
        <v>0</v>
      </c>
      <c r="BB242" s="221">
        <v>0</v>
      </c>
      <c r="BC242" s="221">
        <v>0</v>
      </c>
      <c r="BD242" s="221">
        <v>0</v>
      </c>
      <c r="BE242" s="221">
        <v>0</v>
      </c>
      <c r="BF242" s="221">
        <v>0</v>
      </c>
      <c r="BG242" s="221">
        <v>0</v>
      </c>
      <c r="BH242" s="221">
        <v>0</v>
      </c>
      <c r="BI242" s="221">
        <v>0</v>
      </c>
      <c r="BJ242" s="221">
        <v>0</v>
      </c>
      <c r="BK242" s="221">
        <v>0</v>
      </c>
      <c r="BL242" s="221">
        <v>0</v>
      </c>
      <c r="BM242" s="221">
        <v>0</v>
      </c>
      <c r="BN242" s="221">
        <v>0</v>
      </c>
      <c r="BO242" s="221">
        <v>0</v>
      </c>
      <c r="BP242" s="221">
        <v>0</v>
      </c>
      <c r="BQ242" s="213" t="s">
        <v>102</v>
      </c>
    </row>
    <row r="243" spans="1:69" x14ac:dyDescent="0.3">
      <c r="A243" s="220">
        <v>46403</v>
      </c>
      <c r="B243" s="221">
        <v>1124.80439181</v>
      </c>
      <c r="C243" s="222"/>
      <c r="D243" s="221">
        <v>1124.80439181</v>
      </c>
      <c r="E243" s="222">
        <v>1</v>
      </c>
      <c r="F243" s="222">
        <v>1.0068505956594416</v>
      </c>
      <c r="G243" s="222">
        <v>1.003496425</v>
      </c>
      <c r="H243" s="222">
        <v>1.010370977609105</v>
      </c>
      <c r="I243" s="221">
        <v>11.6653216</v>
      </c>
      <c r="J243" s="221">
        <v>0</v>
      </c>
      <c r="K243" s="221">
        <v>11.6653216</v>
      </c>
      <c r="L243" s="221">
        <v>1136.4697134099999</v>
      </c>
      <c r="M243" s="223"/>
      <c r="N243" s="221">
        <v>0</v>
      </c>
      <c r="O243" s="221">
        <v>0</v>
      </c>
      <c r="P243" s="221">
        <v>0</v>
      </c>
      <c r="Q243" s="221">
        <v>0</v>
      </c>
      <c r="R243" s="221">
        <v>1136.4697134099999</v>
      </c>
      <c r="S243" s="222">
        <v>8714</v>
      </c>
      <c r="T243" s="221">
        <v>9903197.0826547388</v>
      </c>
      <c r="U243" s="221">
        <v>0</v>
      </c>
      <c r="V243" s="221">
        <v>0</v>
      </c>
      <c r="W243" s="221">
        <v>0</v>
      </c>
      <c r="X243" s="221">
        <v>0</v>
      </c>
      <c r="Y243" s="221">
        <v>0</v>
      </c>
      <c r="Z243" s="221">
        <v>0</v>
      </c>
      <c r="AA243" s="221">
        <v>0</v>
      </c>
      <c r="AB243" s="221">
        <v>0</v>
      </c>
      <c r="AC243" s="221">
        <v>0</v>
      </c>
      <c r="AD243" s="221">
        <v>0</v>
      </c>
      <c r="AE243" s="220"/>
      <c r="AF243" s="220"/>
      <c r="AG243" s="222">
        <v>0</v>
      </c>
      <c r="AH243" s="224">
        <v>0</v>
      </c>
      <c r="AI243" s="224">
        <v>0</v>
      </c>
      <c r="AJ243" s="224">
        <v>13</v>
      </c>
      <c r="AK243" s="224">
        <v>252</v>
      </c>
      <c r="AL243" s="220"/>
      <c r="AM243" s="222"/>
      <c r="AN243" s="220"/>
      <c r="AO243" s="222"/>
      <c r="AP243" s="222">
        <v>0</v>
      </c>
      <c r="AQ243" s="222">
        <v>0</v>
      </c>
      <c r="AR243" s="224">
        <v>0</v>
      </c>
      <c r="AS243" s="224">
        <v>0</v>
      </c>
      <c r="AT243" s="221">
        <v>0</v>
      </c>
      <c r="AU243" s="221">
        <v>0</v>
      </c>
      <c r="AV243" s="221">
        <v>0</v>
      </c>
      <c r="AW243" s="221">
        <v>0</v>
      </c>
      <c r="AX243" s="221">
        <v>0</v>
      </c>
      <c r="AY243" s="221">
        <v>0</v>
      </c>
      <c r="AZ243" s="221">
        <v>0</v>
      </c>
      <c r="BA243" s="221">
        <v>0</v>
      </c>
      <c r="BB243" s="221">
        <v>0</v>
      </c>
      <c r="BC243" s="221">
        <v>0</v>
      </c>
      <c r="BD243" s="221">
        <v>0</v>
      </c>
      <c r="BE243" s="221">
        <v>0</v>
      </c>
      <c r="BF243" s="221">
        <v>0</v>
      </c>
      <c r="BG243" s="221">
        <v>0</v>
      </c>
      <c r="BH243" s="221">
        <v>0</v>
      </c>
      <c r="BI243" s="221">
        <v>0</v>
      </c>
      <c r="BJ243" s="221">
        <v>0</v>
      </c>
      <c r="BK243" s="221">
        <v>0</v>
      </c>
      <c r="BL243" s="221">
        <v>0</v>
      </c>
      <c r="BM243" s="221">
        <v>0</v>
      </c>
      <c r="BN243" s="221">
        <v>0</v>
      </c>
      <c r="BO243" s="221">
        <v>0</v>
      </c>
      <c r="BP243" s="221">
        <v>0</v>
      </c>
      <c r="BQ243" s="213" t="s">
        <v>102</v>
      </c>
    </row>
    <row r="244" spans="1:69" x14ac:dyDescent="0.3">
      <c r="A244" s="220">
        <v>46404</v>
      </c>
      <c r="B244" s="221">
        <v>1124.80439181</v>
      </c>
      <c r="C244" s="222"/>
      <c r="D244" s="221">
        <v>1124.80439181</v>
      </c>
      <c r="E244" s="222">
        <v>1</v>
      </c>
      <c r="F244" s="222">
        <v>1.0068505956594416</v>
      </c>
      <c r="G244" s="222">
        <v>1.003496425</v>
      </c>
      <c r="H244" s="222">
        <v>1.010370977609105</v>
      </c>
      <c r="I244" s="221">
        <v>11.6653216</v>
      </c>
      <c r="J244" s="221">
        <v>0</v>
      </c>
      <c r="K244" s="221">
        <v>11.6653216</v>
      </c>
      <c r="L244" s="221">
        <v>1136.4697134099999</v>
      </c>
      <c r="M244" s="223"/>
      <c r="N244" s="221">
        <v>0</v>
      </c>
      <c r="O244" s="221">
        <v>0</v>
      </c>
      <c r="P244" s="221">
        <v>0</v>
      </c>
      <c r="Q244" s="221">
        <v>0</v>
      </c>
      <c r="R244" s="221">
        <v>1136.4697134099999</v>
      </c>
      <c r="S244" s="222">
        <v>8714</v>
      </c>
      <c r="T244" s="221">
        <v>9903197.0826547388</v>
      </c>
      <c r="U244" s="221">
        <v>0</v>
      </c>
      <c r="V244" s="221">
        <v>0</v>
      </c>
      <c r="W244" s="221">
        <v>0</v>
      </c>
      <c r="X244" s="221">
        <v>0</v>
      </c>
      <c r="Y244" s="221">
        <v>0</v>
      </c>
      <c r="Z244" s="221">
        <v>0</v>
      </c>
      <c r="AA244" s="221">
        <v>0</v>
      </c>
      <c r="AB244" s="221">
        <v>0</v>
      </c>
      <c r="AC244" s="221">
        <v>0</v>
      </c>
      <c r="AD244" s="221">
        <v>0</v>
      </c>
      <c r="AE244" s="220"/>
      <c r="AF244" s="220"/>
      <c r="AG244" s="222">
        <v>0</v>
      </c>
      <c r="AH244" s="224">
        <v>0</v>
      </c>
      <c r="AI244" s="224">
        <v>0</v>
      </c>
      <c r="AJ244" s="224">
        <v>13</v>
      </c>
      <c r="AK244" s="224">
        <v>252</v>
      </c>
      <c r="AL244" s="220"/>
      <c r="AM244" s="222"/>
      <c r="AN244" s="220"/>
      <c r="AO244" s="222"/>
      <c r="AP244" s="222">
        <v>0</v>
      </c>
      <c r="AQ244" s="222">
        <v>0</v>
      </c>
      <c r="AR244" s="224">
        <v>0</v>
      </c>
      <c r="AS244" s="224">
        <v>0</v>
      </c>
      <c r="AT244" s="221">
        <v>0</v>
      </c>
      <c r="AU244" s="221">
        <v>0</v>
      </c>
      <c r="AV244" s="221">
        <v>0</v>
      </c>
      <c r="AW244" s="221">
        <v>0</v>
      </c>
      <c r="AX244" s="221">
        <v>0</v>
      </c>
      <c r="AY244" s="221">
        <v>0</v>
      </c>
      <c r="AZ244" s="221">
        <v>0</v>
      </c>
      <c r="BA244" s="221">
        <v>0</v>
      </c>
      <c r="BB244" s="221">
        <v>0</v>
      </c>
      <c r="BC244" s="221">
        <v>0</v>
      </c>
      <c r="BD244" s="221">
        <v>0</v>
      </c>
      <c r="BE244" s="221">
        <v>0</v>
      </c>
      <c r="BF244" s="221">
        <v>0</v>
      </c>
      <c r="BG244" s="221">
        <v>0</v>
      </c>
      <c r="BH244" s="221">
        <v>0</v>
      </c>
      <c r="BI244" s="221">
        <v>0</v>
      </c>
      <c r="BJ244" s="221">
        <v>0</v>
      </c>
      <c r="BK244" s="221">
        <v>0</v>
      </c>
      <c r="BL244" s="221">
        <v>0</v>
      </c>
      <c r="BM244" s="221">
        <v>0</v>
      </c>
      <c r="BN244" s="221">
        <v>0</v>
      </c>
      <c r="BO244" s="221">
        <v>0</v>
      </c>
      <c r="BP244" s="221">
        <v>0</v>
      </c>
      <c r="BQ244" s="213" t="s">
        <v>102</v>
      </c>
    </row>
    <row r="245" spans="1:69" x14ac:dyDescent="0.3">
      <c r="A245" s="220">
        <v>46405</v>
      </c>
      <c r="B245" s="221">
        <v>1124.80439181</v>
      </c>
      <c r="C245" s="222"/>
      <c r="D245" s="221">
        <v>1124.80439181</v>
      </c>
      <c r="E245" s="222">
        <v>1.00052531</v>
      </c>
      <c r="F245" s="222">
        <v>1.0073795043458473</v>
      </c>
      <c r="G245" s="222">
        <v>1.0037658869999999</v>
      </c>
      <c r="H245" s="222">
        <v>1.0111731773631165</v>
      </c>
      <c r="I245" s="221">
        <v>12.567638560000001</v>
      </c>
      <c r="J245" s="221">
        <v>0</v>
      </c>
      <c r="K245" s="221">
        <v>12.567638560000001</v>
      </c>
      <c r="L245" s="221">
        <v>1137.3720303699999</v>
      </c>
      <c r="M245" s="223"/>
      <c r="N245" s="221">
        <v>0</v>
      </c>
      <c r="O245" s="221">
        <v>0</v>
      </c>
      <c r="P245" s="221">
        <v>0</v>
      </c>
      <c r="Q245" s="221">
        <v>0</v>
      </c>
      <c r="R245" s="221">
        <v>1137.3720303699999</v>
      </c>
      <c r="S245" s="222">
        <v>8714</v>
      </c>
      <c r="T245" s="221">
        <v>9911059.8726441804</v>
      </c>
      <c r="U245" s="221">
        <v>0</v>
      </c>
      <c r="V245" s="221">
        <v>0</v>
      </c>
      <c r="W245" s="221">
        <v>0</v>
      </c>
      <c r="X245" s="221">
        <v>0</v>
      </c>
      <c r="Y245" s="221">
        <v>0</v>
      </c>
      <c r="Z245" s="221">
        <v>0</v>
      </c>
      <c r="AA245" s="221">
        <v>0</v>
      </c>
      <c r="AB245" s="221">
        <v>0</v>
      </c>
      <c r="AC245" s="221">
        <v>0</v>
      </c>
      <c r="AD245" s="221">
        <v>0</v>
      </c>
      <c r="AE245" s="220"/>
      <c r="AF245" s="220"/>
      <c r="AG245" s="222">
        <v>0</v>
      </c>
      <c r="AH245" s="224">
        <v>0</v>
      </c>
      <c r="AI245" s="224">
        <v>0</v>
      </c>
      <c r="AJ245" s="224">
        <v>14</v>
      </c>
      <c r="AK245" s="224">
        <v>252</v>
      </c>
      <c r="AL245" s="220"/>
      <c r="AM245" s="222"/>
      <c r="AN245" s="220"/>
      <c r="AO245" s="222"/>
      <c r="AP245" s="222">
        <v>0</v>
      </c>
      <c r="AQ245" s="222">
        <v>0</v>
      </c>
      <c r="AR245" s="224">
        <v>0</v>
      </c>
      <c r="AS245" s="224">
        <v>0</v>
      </c>
      <c r="AT245" s="221">
        <v>0</v>
      </c>
      <c r="AU245" s="221">
        <v>0</v>
      </c>
      <c r="AV245" s="221">
        <v>0</v>
      </c>
      <c r="AW245" s="221">
        <v>0</v>
      </c>
      <c r="AX245" s="221">
        <v>0</v>
      </c>
      <c r="AY245" s="221">
        <v>0</v>
      </c>
      <c r="AZ245" s="221">
        <v>0</v>
      </c>
      <c r="BA245" s="221">
        <v>0</v>
      </c>
      <c r="BB245" s="221">
        <v>0</v>
      </c>
      <c r="BC245" s="221">
        <v>0</v>
      </c>
      <c r="BD245" s="221">
        <v>0</v>
      </c>
      <c r="BE245" s="221">
        <v>0</v>
      </c>
      <c r="BF245" s="221">
        <v>0</v>
      </c>
      <c r="BG245" s="221">
        <v>0</v>
      </c>
      <c r="BH245" s="221">
        <v>0</v>
      </c>
      <c r="BI245" s="221">
        <v>0</v>
      </c>
      <c r="BJ245" s="221">
        <v>0</v>
      </c>
      <c r="BK245" s="221">
        <v>0</v>
      </c>
      <c r="BL245" s="221">
        <v>0</v>
      </c>
      <c r="BM245" s="221">
        <v>0</v>
      </c>
      <c r="BN245" s="221">
        <v>0</v>
      </c>
      <c r="BO245" s="221">
        <v>0</v>
      </c>
      <c r="BP245" s="221">
        <v>0</v>
      </c>
      <c r="BQ245" s="213" t="s">
        <v>102</v>
      </c>
    </row>
    <row r="246" spans="1:69" x14ac:dyDescent="0.3">
      <c r="A246" s="220">
        <v>46406</v>
      </c>
      <c r="B246" s="221">
        <v>1124.80439181</v>
      </c>
      <c r="C246" s="222"/>
      <c r="D246" s="221">
        <v>1124.80439181</v>
      </c>
      <c r="E246" s="222">
        <v>1.00052531</v>
      </c>
      <c r="F246" s="222">
        <v>1.0079086908732753</v>
      </c>
      <c r="G246" s="222">
        <v>1.004035421</v>
      </c>
      <c r="H246" s="222">
        <v>1.0119760258937085</v>
      </c>
      <c r="I246" s="221">
        <v>13.47068664</v>
      </c>
      <c r="J246" s="221">
        <v>0</v>
      </c>
      <c r="K246" s="221">
        <v>13.47068664</v>
      </c>
      <c r="L246" s="221">
        <v>1138.2750784499999</v>
      </c>
      <c r="M246" s="223"/>
      <c r="N246" s="221">
        <v>0</v>
      </c>
      <c r="O246" s="221">
        <v>0</v>
      </c>
      <c r="P246" s="221">
        <v>0</v>
      </c>
      <c r="Q246" s="221">
        <v>0</v>
      </c>
      <c r="R246" s="221">
        <v>1138.2750784499999</v>
      </c>
      <c r="S246" s="222">
        <v>8714</v>
      </c>
      <c r="T246" s="221">
        <v>9918929.0336133</v>
      </c>
      <c r="U246" s="221">
        <v>0</v>
      </c>
      <c r="V246" s="221">
        <v>0</v>
      </c>
      <c r="W246" s="221">
        <v>0</v>
      </c>
      <c r="X246" s="221">
        <v>0</v>
      </c>
      <c r="Y246" s="221">
        <v>0</v>
      </c>
      <c r="Z246" s="221">
        <v>0</v>
      </c>
      <c r="AA246" s="221">
        <v>0</v>
      </c>
      <c r="AB246" s="221">
        <v>0</v>
      </c>
      <c r="AC246" s="221">
        <v>0</v>
      </c>
      <c r="AD246" s="221">
        <v>0</v>
      </c>
      <c r="AE246" s="220"/>
      <c r="AF246" s="220"/>
      <c r="AG246" s="222">
        <v>0</v>
      </c>
      <c r="AH246" s="224">
        <v>0</v>
      </c>
      <c r="AI246" s="224">
        <v>0</v>
      </c>
      <c r="AJ246" s="224">
        <v>15</v>
      </c>
      <c r="AK246" s="224">
        <v>252</v>
      </c>
      <c r="AL246" s="220"/>
      <c r="AM246" s="222"/>
      <c r="AN246" s="220"/>
      <c r="AO246" s="222"/>
      <c r="AP246" s="222">
        <v>0</v>
      </c>
      <c r="AQ246" s="222">
        <v>0</v>
      </c>
      <c r="AR246" s="224">
        <v>0</v>
      </c>
      <c r="AS246" s="224">
        <v>0</v>
      </c>
      <c r="AT246" s="221">
        <v>0</v>
      </c>
      <c r="AU246" s="221">
        <v>0</v>
      </c>
      <c r="AV246" s="221">
        <v>0</v>
      </c>
      <c r="AW246" s="221">
        <v>0</v>
      </c>
      <c r="AX246" s="221">
        <v>0</v>
      </c>
      <c r="AY246" s="221">
        <v>0</v>
      </c>
      <c r="AZ246" s="221">
        <v>0</v>
      </c>
      <c r="BA246" s="221">
        <v>0</v>
      </c>
      <c r="BB246" s="221">
        <v>0</v>
      </c>
      <c r="BC246" s="221">
        <v>0</v>
      </c>
      <c r="BD246" s="221">
        <v>0</v>
      </c>
      <c r="BE246" s="221">
        <v>0</v>
      </c>
      <c r="BF246" s="221">
        <v>0</v>
      </c>
      <c r="BG246" s="221">
        <v>0</v>
      </c>
      <c r="BH246" s="221">
        <v>0</v>
      </c>
      <c r="BI246" s="221">
        <v>0</v>
      </c>
      <c r="BJ246" s="221">
        <v>0</v>
      </c>
      <c r="BK246" s="221">
        <v>0</v>
      </c>
      <c r="BL246" s="221">
        <v>0</v>
      </c>
      <c r="BM246" s="221">
        <v>0</v>
      </c>
      <c r="BN246" s="221">
        <v>0</v>
      </c>
      <c r="BO246" s="221">
        <v>0</v>
      </c>
      <c r="BP246" s="221">
        <v>0</v>
      </c>
      <c r="BQ246" s="213" t="s">
        <v>102</v>
      </c>
    </row>
    <row r="247" spans="1:69" x14ac:dyDescent="0.3">
      <c r="A247" s="220">
        <v>46407</v>
      </c>
      <c r="B247" s="221">
        <v>1124.80439181</v>
      </c>
      <c r="C247" s="222"/>
      <c r="D247" s="221">
        <v>1124.80439181</v>
      </c>
      <c r="E247" s="222">
        <v>1.00052531</v>
      </c>
      <c r="F247" s="222">
        <v>1.008438155387678</v>
      </c>
      <c r="G247" s="222">
        <v>1.004305027</v>
      </c>
      <c r="H247" s="222">
        <v>1.0127795135066304</v>
      </c>
      <c r="I247" s="221">
        <v>14.374453470000001</v>
      </c>
      <c r="J247" s="221">
        <v>0</v>
      </c>
      <c r="K247" s="221">
        <v>14.374453470000001</v>
      </c>
      <c r="L247" s="221">
        <v>1139.1788452799999</v>
      </c>
      <c r="M247" s="223"/>
      <c r="N247" s="221">
        <v>0</v>
      </c>
      <c r="O247" s="221">
        <v>0</v>
      </c>
      <c r="P247" s="221">
        <v>0</v>
      </c>
      <c r="Q247" s="221">
        <v>0</v>
      </c>
      <c r="R247" s="221">
        <v>1139.1788452799999</v>
      </c>
      <c r="S247" s="222">
        <v>8714</v>
      </c>
      <c r="T247" s="221">
        <v>9926804.4577699192</v>
      </c>
      <c r="U247" s="221">
        <v>0</v>
      </c>
      <c r="V247" s="221">
        <v>0</v>
      </c>
      <c r="W247" s="221">
        <v>0</v>
      </c>
      <c r="X247" s="221">
        <v>0</v>
      </c>
      <c r="Y247" s="221">
        <v>0</v>
      </c>
      <c r="Z247" s="221">
        <v>0</v>
      </c>
      <c r="AA247" s="221">
        <v>0</v>
      </c>
      <c r="AB247" s="221">
        <v>0</v>
      </c>
      <c r="AC247" s="221">
        <v>0</v>
      </c>
      <c r="AD247" s="221">
        <v>0</v>
      </c>
      <c r="AE247" s="220"/>
      <c r="AF247" s="220"/>
      <c r="AG247" s="222">
        <v>0</v>
      </c>
      <c r="AH247" s="224">
        <v>0</v>
      </c>
      <c r="AI247" s="224">
        <v>0</v>
      </c>
      <c r="AJ247" s="224">
        <v>16</v>
      </c>
      <c r="AK247" s="224">
        <v>252</v>
      </c>
      <c r="AL247" s="220"/>
      <c r="AM247" s="222"/>
      <c r="AN247" s="220"/>
      <c r="AO247" s="222"/>
      <c r="AP247" s="222">
        <v>0</v>
      </c>
      <c r="AQ247" s="222">
        <v>0</v>
      </c>
      <c r="AR247" s="224">
        <v>0</v>
      </c>
      <c r="AS247" s="224">
        <v>0</v>
      </c>
      <c r="AT247" s="221">
        <v>0</v>
      </c>
      <c r="AU247" s="221">
        <v>0</v>
      </c>
      <c r="AV247" s="221">
        <v>0</v>
      </c>
      <c r="AW247" s="221">
        <v>0</v>
      </c>
      <c r="AX247" s="221">
        <v>0</v>
      </c>
      <c r="AY247" s="221">
        <v>0</v>
      </c>
      <c r="AZ247" s="221">
        <v>0</v>
      </c>
      <c r="BA247" s="221">
        <v>0</v>
      </c>
      <c r="BB247" s="221">
        <v>0</v>
      </c>
      <c r="BC247" s="221">
        <v>0</v>
      </c>
      <c r="BD247" s="221">
        <v>0</v>
      </c>
      <c r="BE247" s="221">
        <v>0</v>
      </c>
      <c r="BF247" s="221">
        <v>0</v>
      </c>
      <c r="BG247" s="221">
        <v>0</v>
      </c>
      <c r="BH247" s="221">
        <v>0</v>
      </c>
      <c r="BI247" s="221">
        <v>0</v>
      </c>
      <c r="BJ247" s="221">
        <v>0</v>
      </c>
      <c r="BK247" s="221">
        <v>0</v>
      </c>
      <c r="BL247" s="221">
        <v>0</v>
      </c>
      <c r="BM247" s="221">
        <v>0</v>
      </c>
      <c r="BN247" s="221">
        <v>0</v>
      </c>
      <c r="BO247" s="221">
        <v>0</v>
      </c>
      <c r="BP247" s="221">
        <v>0</v>
      </c>
      <c r="BQ247" s="213" t="s">
        <v>102</v>
      </c>
    </row>
    <row r="248" spans="1:69" x14ac:dyDescent="0.3">
      <c r="A248" s="220">
        <v>46408</v>
      </c>
      <c r="B248" s="221">
        <v>1124.80439181</v>
      </c>
      <c r="C248" s="222"/>
      <c r="D248" s="221">
        <v>1124.80439181</v>
      </c>
      <c r="E248" s="222">
        <v>1.00052531</v>
      </c>
      <c r="F248" s="222">
        <v>1.0089678980350847</v>
      </c>
      <c r="G248" s="222">
        <v>1.0045747060000001</v>
      </c>
      <c r="H248" s="222">
        <v>1.0135836315059374</v>
      </c>
      <c r="I248" s="221">
        <v>15.278928929999999</v>
      </c>
      <c r="J248" s="221">
        <v>0</v>
      </c>
      <c r="K248" s="221">
        <v>15.278928929999999</v>
      </c>
      <c r="L248" s="221">
        <v>1140.0833207399999</v>
      </c>
      <c r="M248" s="223"/>
      <c r="N248" s="221">
        <v>0</v>
      </c>
      <c r="O248" s="221">
        <v>0</v>
      </c>
      <c r="P248" s="221">
        <v>0</v>
      </c>
      <c r="Q248" s="221">
        <v>0</v>
      </c>
      <c r="R248" s="221">
        <v>1140.08332073</v>
      </c>
      <c r="S248" s="222">
        <v>8714</v>
      </c>
      <c r="T248" s="221">
        <v>9934686.0568412188</v>
      </c>
      <c r="U248" s="221">
        <v>0</v>
      </c>
      <c r="V248" s="221">
        <v>0</v>
      </c>
      <c r="W248" s="221">
        <v>0</v>
      </c>
      <c r="X248" s="221">
        <v>0</v>
      </c>
      <c r="Y248" s="221">
        <v>0</v>
      </c>
      <c r="Z248" s="221">
        <v>0</v>
      </c>
      <c r="AA248" s="221">
        <v>0</v>
      </c>
      <c r="AB248" s="221">
        <v>0</v>
      </c>
      <c r="AC248" s="221">
        <v>0</v>
      </c>
      <c r="AD248" s="221">
        <v>0</v>
      </c>
      <c r="AE248" s="220"/>
      <c r="AF248" s="220"/>
      <c r="AG248" s="222">
        <v>0</v>
      </c>
      <c r="AH248" s="224">
        <v>0</v>
      </c>
      <c r="AI248" s="224">
        <v>0</v>
      </c>
      <c r="AJ248" s="224">
        <v>17</v>
      </c>
      <c r="AK248" s="224">
        <v>252</v>
      </c>
      <c r="AL248" s="220"/>
      <c r="AM248" s="222"/>
      <c r="AN248" s="220"/>
      <c r="AO248" s="222"/>
      <c r="AP248" s="222">
        <v>0</v>
      </c>
      <c r="AQ248" s="222">
        <v>0</v>
      </c>
      <c r="AR248" s="224">
        <v>0</v>
      </c>
      <c r="AS248" s="224">
        <v>0</v>
      </c>
      <c r="AT248" s="221">
        <v>0</v>
      </c>
      <c r="AU248" s="221">
        <v>0</v>
      </c>
      <c r="AV248" s="221">
        <v>0</v>
      </c>
      <c r="AW248" s="221">
        <v>0</v>
      </c>
      <c r="AX248" s="221">
        <v>0</v>
      </c>
      <c r="AY248" s="221">
        <v>0</v>
      </c>
      <c r="AZ248" s="221">
        <v>0</v>
      </c>
      <c r="BA248" s="221">
        <v>0</v>
      </c>
      <c r="BB248" s="221">
        <v>0</v>
      </c>
      <c r="BC248" s="221">
        <v>0</v>
      </c>
      <c r="BD248" s="221">
        <v>0</v>
      </c>
      <c r="BE248" s="221">
        <v>0</v>
      </c>
      <c r="BF248" s="221">
        <v>0</v>
      </c>
      <c r="BG248" s="221">
        <v>0</v>
      </c>
      <c r="BH248" s="221">
        <v>0</v>
      </c>
      <c r="BI248" s="221">
        <v>0</v>
      </c>
      <c r="BJ248" s="221">
        <v>0</v>
      </c>
      <c r="BK248" s="221">
        <v>0</v>
      </c>
      <c r="BL248" s="221">
        <v>0</v>
      </c>
      <c r="BM248" s="221">
        <v>0</v>
      </c>
      <c r="BN248" s="221">
        <v>0</v>
      </c>
      <c r="BO248" s="221">
        <v>0</v>
      </c>
      <c r="BP248" s="221">
        <v>0</v>
      </c>
      <c r="BQ248" s="213" t="s">
        <v>102</v>
      </c>
    </row>
    <row r="249" spans="1:69" x14ac:dyDescent="0.3">
      <c r="A249" s="220">
        <v>46409</v>
      </c>
      <c r="B249" s="221">
        <v>1124.80439181</v>
      </c>
      <c r="C249" s="222"/>
      <c r="D249" s="221">
        <v>1124.80439181</v>
      </c>
      <c r="E249" s="222">
        <v>1.00052531</v>
      </c>
      <c r="F249" s="222">
        <v>1.0094979189616016</v>
      </c>
      <c r="G249" s="222">
        <v>1.0048444569999999</v>
      </c>
      <c r="H249" s="222">
        <v>1.0143883892650294</v>
      </c>
      <c r="I249" s="221">
        <v>16.18412313</v>
      </c>
      <c r="J249" s="221">
        <v>0</v>
      </c>
      <c r="K249" s="221">
        <v>16.18412313</v>
      </c>
      <c r="L249" s="221">
        <v>1140.98851494</v>
      </c>
      <c r="M249" s="223"/>
      <c r="N249" s="221">
        <v>0</v>
      </c>
      <c r="O249" s="221">
        <v>0</v>
      </c>
      <c r="P249" s="221">
        <v>0</v>
      </c>
      <c r="Q249" s="221">
        <v>0</v>
      </c>
      <c r="R249" s="221">
        <v>1140.98851494</v>
      </c>
      <c r="S249" s="222">
        <v>8714</v>
      </c>
      <c r="T249" s="221">
        <v>9942573.9191871602</v>
      </c>
      <c r="U249" s="221">
        <v>0</v>
      </c>
      <c r="V249" s="221">
        <v>0</v>
      </c>
      <c r="W249" s="221">
        <v>0</v>
      </c>
      <c r="X249" s="221">
        <v>0</v>
      </c>
      <c r="Y249" s="221">
        <v>0</v>
      </c>
      <c r="Z249" s="221">
        <v>0</v>
      </c>
      <c r="AA249" s="221">
        <v>0</v>
      </c>
      <c r="AB249" s="221">
        <v>0</v>
      </c>
      <c r="AC249" s="221">
        <v>0</v>
      </c>
      <c r="AD249" s="221">
        <v>0</v>
      </c>
      <c r="AE249" s="220"/>
      <c r="AF249" s="220"/>
      <c r="AG249" s="222">
        <v>0</v>
      </c>
      <c r="AH249" s="224">
        <v>0</v>
      </c>
      <c r="AI249" s="224">
        <v>0</v>
      </c>
      <c r="AJ249" s="224">
        <v>18</v>
      </c>
      <c r="AK249" s="224">
        <v>252</v>
      </c>
      <c r="AL249" s="220"/>
      <c r="AM249" s="222"/>
      <c r="AN249" s="220"/>
      <c r="AO249" s="222"/>
      <c r="AP249" s="222">
        <v>0</v>
      </c>
      <c r="AQ249" s="222">
        <v>0</v>
      </c>
      <c r="AR249" s="224">
        <v>0</v>
      </c>
      <c r="AS249" s="224">
        <v>0</v>
      </c>
      <c r="AT249" s="221">
        <v>0</v>
      </c>
      <c r="AU249" s="221">
        <v>0</v>
      </c>
      <c r="AV249" s="221">
        <v>0</v>
      </c>
      <c r="AW249" s="221">
        <v>0</v>
      </c>
      <c r="AX249" s="221">
        <v>0</v>
      </c>
      <c r="AY249" s="221">
        <v>0</v>
      </c>
      <c r="AZ249" s="221">
        <v>0</v>
      </c>
      <c r="BA249" s="221">
        <v>0</v>
      </c>
      <c r="BB249" s="221">
        <v>0</v>
      </c>
      <c r="BC249" s="221">
        <v>0</v>
      </c>
      <c r="BD249" s="221">
        <v>0</v>
      </c>
      <c r="BE249" s="221">
        <v>0</v>
      </c>
      <c r="BF249" s="221">
        <v>0</v>
      </c>
      <c r="BG249" s="221">
        <v>0</v>
      </c>
      <c r="BH249" s="221">
        <v>0</v>
      </c>
      <c r="BI249" s="221">
        <v>0</v>
      </c>
      <c r="BJ249" s="221">
        <v>0</v>
      </c>
      <c r="BK249" s="221">
        <v>0</v>
      </c>
      <c r="BL249" s="221">
        <v>0</v>
      </c>
      <c r="BM249" s="221">
        <v>0</v>
      </c>
      <c r="BN249" s="221">
        <v>0</v>
      </c>
      <c r="BO249" s="221">
        <v>0</v>
      </c>
      <c r="BP249" s="221">
        <v>0</v>
      </c>
      <c r="BQ249" s="213" t="s">
        <v>102</v>
      </c>
    </row>
    <row r="250" spans="1:69" x14ac:dyDescent="0.3">
      <c r="A250" s="220">
        <v>46410</v>
      </c>
      <c r="B250" s="221">
        <v>1124.80439181</v>
      </c>
      <c r="C250" s="222"/>
      <c r="D250" s="221">
        <v>1124.80439181</v>
      </c>
      <c r="E250" s="222">
        <v>1</v>
      </c>
      <c r="F250" s="222">
        <v>1.0094979189616016</v>
      </c>
      <c r="G250" s="222">
        <v>1.0048444569999999</v>
      </c>
      <c r="H250" s="222">
        <v>1.0143883892650294</v>
      </c>
      <c r="I250" s="221">
        <v>16.18412313</v>
      </c>
      <c r="J250" s="221">
        <v>0</v>
      </c>
      <c r="K250" s="221">
        <v>16.18412313</v>
      </c>
      <c r="L250" s="221">
        <v>1140.98851494</v>
      </c>
      <c r="M250" s="223"/>
      <c r="N250" s="221">
        <v>0</v>
      </c>
      <c r="O250" s="221">
        <v>0</v>
      </c>
      <c r="P250" s="221">
        <v>0</v>
      </c>
      <c r="Q250" s="221">
        <v>0</v>
      </c>
      <c r="R250" s="221">
        <v>1140.98851494</v>
      </c>
      <c r="S250" s="222">
        <v>8714</v>
      </c>
      <c r="T250" s="221">
        <v>9942573.9191871602</v>
      </c>
      <c r="U250" s="221">
        <v>0</v>
      </c>
      <c r="V250" s="221">
        <v>0</v>
      </c>
      <c r="W250" s="221">
        <v>0</v>
      </c>
      <c r="X250" s="221">
        <v>0</v>
      </c>
      <c r="Y250" s="221">
        <v>0</v>
      </c>
      <c r="Z250" s="221">
        <v>0</v>
      </c>
      <c r="AA250" s="221">
        <v>0</v>
      </c>
      <c r="AB250" s="221">
        <v>0</v>
      </c>
      <c r="AC250" s="221">
        <v>0</v>
      </c>
      <c r="AD250" s="221">
        <v>0</v>
      </c>
      <c r="AE250" s="220"/>
      <c r="AF250" s="220"/>
      <c r="AG250" s="222">
        <v>0</v>
      </c>
      <c r="AH250" s="224">
        <v>0</v>
      </c>
      <c r="AI250" s="224">
        <v>0</v>
      </c>
      <c r="AJ250" s="224">
        <v>18</v>
      </c>
      <c r="AK250" s="224">
        <v>252</v>
      </c>
      <c r="AL250" s="220"/>
      <c r="AM250" s="222"/>
      <c r="AN250" s="220"/>
      <c r="AO250" s="222"/>
      <c r="AP250" s="222">
        <v>0</v>
      </c>
      <c r="AQ250" s="222">
        <v>0</v>
      </c>
      <c r="AR250" s="224">
        <v>0</v>
      </c>
      <c r="AS250" s="224">
        <v>0</v>
      </c>
      <c r="AT250" s="221">
        <v>0</v>
      </c>
      <c r="AU250" s="221">
        <v>0</v>
      </c>
      <c r="AV250" s="221">
        <v>0</v>
      </c>
      <c r="AW250" s="221">
        <v>0</v>
      </c>
      <c r="AX250" s="221">
        <v>0</v>
      </c>
      <c r="AY250" s="221">
        <v>0</v>
      </c>
      <c r="AZ250" s="221">
        <v>0</v>
      </c>
      <c r="BA250" s="221">
        <v>0</v>
      </c>
      <c r="BB250" s="221">
        <v>0</v>
      </c>
      <c r="BC250" s="221">
        <v>0</v>
      </c>
      <c r="BD250" s="221">
        <v>0</v>
      </c>
      <c r="BE250" s="221">
        <v>0</v>
      </c>
      <c r="BF250" s="221">
        <v>0</v>
      </c>
      <c r="BG250" s="221">
        <v>0</v>
      </c>
      <c r="BH250" s="221">
        <v>0</v>
      </c>
      <c r="BI250" s="221">
        <v>0</v>
      </c>
      <c r="BJ250" s="221">
        <v>0</v>
      </c>
      <c r="BK250" s="221">
        <v>0</v>
      </c>
      <c r="BL250" s="221">
        <v>0</v>
      </c>
      <c r="BM250" s="221">
        <v>0</v>
      </c>
      <c r="BN250" s="221">
        <v>0</v>
      </c>
      <c r="BO250" s="221">
        <v>0</v>
      </c>
      <c r="BP250" s="221">
        <v>0</v>
      </c>
      <c r="BQ250" s="213" t="s">
        <v>102</v>
      </c>
    </row>
    <row r="251" spans="1:69" x14ac:dyDescent="0.3">
      <c r="A251" s="220">
        <v>46411</v>
      </c>
      <c r="B251" s="221">
        <v>1124.80439181</v>
      </c>
      <c r="C251" s="222"/>
      <c r="D251" s="221">
        <v>1124.80439181</v>
      </c>
      <c r="E251" s="222">
        <v>1</v>
      </c>
      <c r="F251" s="222">
        <v>1.0094979189616016</v>
      </c>
      <c r="G251" s="222">
        <v>1.0048444569999999</v>
      </c>
      <c r="H251" s="222">
        <v>1.0143883892650294</v>
      </c>
      <c r="I251" s="221">
        <v>16.18412313</v>
      </c>
      <c r="J251" s="221">
        <v>0</v>
      </c>
      <c r="K251" s="221">
        <v>16.18412313</v>
      </c>
      <c r="L251" s="221">
        <v>1140.98851494</v>
      </c>
      <c r="M251" s="223"/>
      <c r="N251" s="221">
        <v>0</v>
      </c>
      <c r="O251" s="221">
        <v>0</v>
      </c>
      <c r="P251" s="221">
        <v>0</v>
      </c>
      <c r="Q251" s="221">
        <v>0</v>
      </c>
      <c r="R251" s="221">
        <v>1140.98851494</v>
      </c>
      <c r="S251" s="222">
        <v>8714</v>
      </c>
      <c r="T251" s="221">
        <v>9942573.9191871602</v>
      </c>
      <c r="U251" s="221">
        <v>0</v>
      </c>
      <c r="V251" s="221">
        <v>0</v>
      </c>
      <c r="W251" s="221">
        <v>0</v>
      </c>
      <c r="X251" s="221">
        <v>0</v>
      </c>
      <c r="Y251" s="221">
        <v>0</v>
      </c>
      <c r="Z251" s="221">
        <v>0</v>
      </c>
      <c r="AA251" s="221">
        <v>0</v>
      </c>
      <c r="AB251" s="221">
        <v>0</v>
      </c>
      <c r="AC251" s="221">
        <v>0</v>
      </c>
      <c r="AD251" s="221">
        <v>0</v>
      </c>
      <c r="AE251" s="220"/>
      <c r="AF251" s="220"/>
      <c r="AG251" s="222">
        <v>0</v>
      </c>
      <c r="AH251" s="224">
        <v>0</v>
      </c>
      <c r="AI251" s="224">
        <v>0</v>
      </c>
      <c r="AJ251" s="224">
        <v>18</v>
      </c>
      <c r="AK251" s="224">
        <v>252</v>
      </c>
      <c r="AL251" s="220"/>
      <c r="AM251" s="222"/>
      <c r="AN251" s="220"/>
      <c r="AO251" s="222"/>
      <c r="AP251" s="222">
        <v>0</v>
      </c>
      <c r="AQ251" s="222">
        <v>0</v>
      </c>
      <c r="AR251" s="224">
        <v>0</v>
      </c>
      <c r="AS251" s="224">
        <v>0</v>
      </c>
      <c r="AT251" s="221">
        <v>0</v>
      </c>
      <c r="AU251" s="221">
        <v>0</v>
      </c>
      <c r="AV251" s="221">
        <v>0</v>
      </c>
      <c r="AW251" s="221">
        <v>0</v>
      </c>
      <c r="AX251" s="221">
        <v>0</v>
      </c>
      <c r="AY251" s="221">
        <v>0</v>
      </c>
      <c r="AZ251" s="221">
        <v>0</v>
      </c>
      <c r="BA251" s="221">
        <v>0</v>
      </c>
      <c r="BB251" s="221">
        <v>0</v>
      </c>
      <c r="BC251" s="221">
        <v>0</v>
      </c>
      <c r="BD251" s="221">
        <v>0</v>
      </c>
      <c r="BE251" s="221">
        <v>0</v>
      </c>
      <c r="BF251" s="221">
        <v>0</v>
      </c>
      <c r="BG251" s="221">
        <v>0</v>
      </c>
      <c r="BH251" s="221">
        <v>0</v>
      </c>
      <c r="BI251" s="221">
        <v>0</v>
      </c>
      <c r="BJ251" s="221">
        <v>0</v>
      </c>
      <c r="BK251" s="221">
        <v>0</v>
      </c>
      <c r="BL251" s="221">
        <v>0</v>
      </c>
      <c r="BM251" s="221">
        <v>0</v>
      </c>
      <c r="BN251" s="221">
        <v>0</v>
      </c>
      <c r="BO251" s="221">
        <v>0</v>
      </c>
      <c r="BP251" s="221">
        <v>0</v>
      </c>
      <c r="BQ251" s="213" t="s">
        <v>102</v>
      </c>
    </row>
    <row r="252" spans="1:69" x14ac:dyDescent="0.3">
      <c r="A252" s="220">
        <v>46412</v>
      </c>
      <c r="B252" s="221">
        <v>1124.80439181</v>
      </c>
      <c r="C252" s="222"/>
      <c r="D252" s="221">
        <v>1124.80439181</v>
      </c>
      <c r="E252" s="222">
        <v>1.00052531</v>
      </c>
      <c r="F252" s="222">
        <v>1.0100282183134113</v>
      </c>
      <c r="G252" s="222">
        <v>1.005114281</v>
      </c>
      <c r="H252" s="222">
        <v>1.0151937881350097</v>
      </c>
      <c r="I252" s="221">
        <v>17.090039470000001</v>
      </c>
      <c r="J252" s="221">
        <v>0</v>
      </c>
      <c r="K252" s="221">
        <v>17.090039470000001</v>
      </c>
      <c r="L252" s="221">
        <v>1141.8944312799999</v>
      </c>
      <c r="M252" s="223"/>
      <c r="N252" s="221">
        <v>0</v>
      </c>
      <c r="O252" s="221">
        <v>0</v>
      </c>
      <c r="P252" s="221">
        <v>0</v>
      </c>
      <c r="Q252" s="221">
        <v>0</v>
      </c>
      <c r="R252" s="221">
        <v>1141.8944312799999</v>
      </c>
      <c r="S252" s="222">
        <v>8714</v>
      </c>
      <c r="T252" s="221">
        <v>9950468.0741739199</v>
      </c>
      <c r="U252" s="221">
        <v>0</v>
      </c>
      <c r="V252" s="221">
        <v>0</v>
      </c>
      <c r="W252" s="221">
        <v>0</v>
      </c>
      <c r="X252" s="221">
        <v>0</v>
      </c>
      <c r="Y252" s="221">
        <v>0</v>
      </c>
      <c r="Z252" s="221">
        <v>0</v>
      </c>
      <c r="AA252" s="221">
        <v>0</v>
      </c>
      <c r="AB252" s="221">
        <v>0</v>
      </c>
      <c r="AC252" s="221">
        <v>0</v>
      </c>
      <c r="AD252" s="221">
        <v>0</v>
      </c>
      <c r="AE252" s="220"/>
      <c r="AF252" s="220"/>
      <c r="AG252" s="222">
        <v>0</v>
      </c>
      <c r="AH252" s="224">
        <v>0</v>
      </c>
      <c r="AI252" s="224">
        <v>0</v>
      </c>
      <c r="AJ252" s="224">
        <v>19</v>
      </c>
      <c r="AK252" s="224">
        <v>252</v>
      </c>
      <c r="AL252" s="220"/>
      <c r="AM252" s="222"/>
      <c r="AN252" s="220"/>
      <c r="AO252" s="222"/>
      <c r="AP252" s="222">
        <v>0</v>
      </c>
      <c r="AQ252" s="222">
        <v>0</v>
      </c>
      <c r="AR252" s="224">
        <v>0</v>
      </c>
      <c r="AS252" s="224">
        <v>0</v>
      </c>
      <c r="AT252" s="221">
        <v>0</v>
      </c>
      <c r="AU252" s="221">
        <v>0</v>
      </c>
      <c r="AV252" s="221">
        <v>0</v>
      </c>
      <c r="AW252" s="221">
        <v>0</v>
      </c>
      <c r="AX252" s="221">
        <v>0</v>
      </c>
      <c r="AY252" s="221">
        <v>0</v>
      </c>
      <c r="AZ252" s="221">
        <v>0</v>
      </c>
      <c r="BA252" s="221">
        <v>0</v>
      </c>
      <c r="BB252" s="221">
        <v>0</v>
      </c>
      <c r="BC252" s="221">
        <v>0</v>
      </c>
      <c r="BD252" s="221">
        <v>0</v>
      </c>
      <c r="BE252" s="221">
        <v>0</v>
      </c>
      <c r="BF252" s="221">
        <v>0</v>
      </c>
      <c r="BG252" s="221">
        <v>0</v>
      </c>
      <c r="BH252" s="221">
        <v>0</v>
      </c>
      <c r="BI252" s="221">
        <v>0</v>
      </c>
      <c r="BJ252" s="221">
        <v>0</v>
      </c>
      <c r="BK252" s="221">
        <v>0</v>
      </c>
      <c r="BL252" s="221">
        <v>0</v>
      </c>
      <c r="BM252" s="221">
        <v>0</v>
      </c>
      <c r="BN252" s="221">
        <v>0</v>
      </c>
      <c r="BO252" s="221">
        <v>0</v>
      </c>
      <c r="BP252" s="221">
        <v>0</v>
      </c>
      <c r="BQ252" s="213" t="s">
        <v>102</v>
      </c>
    </row>
    <row r="253" spans="1:69" x14ac:dyDescent="0.3">
      <c r="A253" s="214">
        <v>46413</v>
      </c>
      <c r="B253" s="215">
        <v>1124.80439181</v>
      </c>
      <c r="C253" s="216"/>
      <c r="D253" s="215">
        <v>1124.80439181</v>
      </c>
      <c r="E253" s="216">
        <v>1.00052531</v>
      </c>
      <c r="F253" s="216">
        <v>1.0105587962367735</v>
      </c>
      <c r="G253" s="216">
        <v>1.005384177</v>
      </c>
      <c r="H253" s="216">
        <v>1.0159998274481077</v>
      </c>
      <c r="I253" s="215">
        <v>17.996675669999998</v>
      </c>
      <c r="J253" s="215">
        <v>0</v>
      </c>
      <c r="K253" s="215">
        <v>17.996675669999998</v>
      </c>
      <c r="L253" s="215">
        <v>1142.80106748</v>
      </c>
      <c r="M253" s="217">
        <v>0</v>
      </c>
      <c r="N253" s="215">
        <v>0</v>
      </c>
      <c r="O253" s="215">
        <v>0</v>
      </c>
      <c r="P253" s="215">
        <v>0</v>
      </c>
      <c r="Q253" s="215">
        <v>0</v>
      </c>
      <c r="R253" s="215">
        <v>1142.80106748</v>
      </c>
      <c r="S253" s="216">
        <v>8714</v>
      </c>
      <c r="T253" s="215">
        <v>9958368.5020207204</v>
      </c>
      <c r="U253" s="215">
        <v>0</v>
      </c>
      <c r="V253" s="215">
        <v>0</v>
      </c>
      <c r="W253" s="215">
        <v>0</v>
      </c>
      <c r="X253" s="215">
        <v>0</v>
      </c>
      <c r="Y253" s="215">
        <v>0</v>
      </c>
      <c r="Z253" s="215">
        <v>0</v>
      </c>
      <c r="AA253" s="215">
        <v>0</v>
      </c>
      <c r="AB253" s="215">
        <v>0</v>
      </c>
      <c r="AC253" s="215">
        <v>0</v>
      </c>
      <c r="AD253" s="215">
        <v>0</v>
      </c>
      <c r="AE253" s="214"/>
      <c r="AF253" s="214"/>
      <c r="AG253" s="216">
        <v>0</v>
      </c>
      <c r="AH253" s="218">
        <v>0</v>
      </c>
      <c r="AI253" s="218">
        <v>0</v>
      </c>
      <c r="AJ253" s="218">
        <v>20</v>
      </c>
      <c r="AK253" s="218">
        <v>252</v>
      </c>
      <c r="AL253" s="214"/>
      <c r="AM253" s="216"/>
      <c r="AN253" s="214"/>
      <c r="AO253" s="216"/>
      <c r="AP253" s="216">
        <v>0</v>
      </c>
      <c r="AQ253" s="216">
        <v>0</v>
      </c>
      <c r="AR253" s="218">
        <v>0</v>
      </c>
      <c r="AS253" s="218">
        <v>0</v>
      </c>
      <c r="AT253" s="215">
        <v>0</v>
      </c>
      <c r="AU253" s="215">
        <v>0</v>
      </c>
      <c r="AV253" s="215">
        <v>0</v>
      </c>
      <c r="AW253" s="215">
        <v>0</v>
      </c>
      <c r="AX253" s="215">
        <v>0</v>
      </c>
      <c r="AY253" s="215">
        <v>0</v>
      </c>
      <c r="AZ253" s="215">
        <v>0</v>
      </c>
      <c r="BA253" s="215">
        <v>0</v>
      </c>
      <c r="BB253" s="215">
        <v>0</v>
      </c>
      <c r="BC253" s="215">
        <v>0</v>
      </c>
      <c r="BD253" s="215">
        <v>0</v>
      </c>
      <c r="BE253" s="215">
        <v>0</v>
      </c>
      <c r="BF253" s="215">
        <v>0</v>
      </c>
      <c r="BG253" s="215">
        <v>0</v>
      </c>
      <c r="BH253" s="215">
        <v>0</v>
      </c>
      <c r="BI253" s="215">
        <v>0</v>
      </c>
      <c r="BJ253" s="215">
        <v>0</v>
      </c>
      <c r="BK253" s="215">
        <v>0</v>
      </c>
      <c r="BL253" s="215">
        <v>0</v>
      </c>
      <c r="BM253" s="215">
        <v>0</v>
      </c>
      <c r="BN253" s="215">
        <v>0</v>
      </c>
      <c r="BO253" s="215">
        <v>0</v>
      </c>
      <c r="BP253" s="215">
        <v>0</v>
      </c>
      <c r="BQ253" s="219" t="s">
        <v>279</v>
      </c>
    </row>
    <row r="254" spans="1:69" x14ac:dyDescent="0.3">
      <c r="A254" s="220">
        <v>46414</v>
      </c>
      <c r="B254" s="221">
        <v>1142.80106748</v>
      </c>
      <c r="C254" s="222"/>
      <c r="D254" s="221">
        <v>1142.80106748</v>
      </c>
      <c r="E254" s="222">
        <v>1.00052531</v>
      </c>
      <c r="F254" s="222">
        <v>1.00052531</v>
      </c>
      <c r="G254" s="222">
        <v>1.0002685229999999</v>
      </c>
      <c r="H254" s="222">
        <v>1.0007939740578171</v>
      </c>
      <c r="I254" s="221">
        <v>0.90735432999999999</v>
      </c>
      <c r="J254" s="221">
        <v>0</v>
      </c>
      <c r="K254" s="221">
        <v>0.90735432999999999</v>
      </c>
      <c r="L254" s="221">
        <v>1143.7084218100001</v>
      </c>
      <c r="M254" s="223"/>
      <c r="N254" s="221">
        <v>0</v>
      </c>
      <c r="O254" s="221">
        <v>0</v>
      </c>
      <c r="P254" s="221">
        <v>0</v>
      </c>
      <c r="Q254" s="221">
        <v>0</v>
      </c>
      <c r="R254" s="221">
        <v>1143.7084218099999</v>
      </c>
      <c r="S254" s="222">
        <v>8714</v>
      </c>
      <c r="T254" s="221">
        <v>9966275.1876523383</v>
      </c>
      <c r="U254" s="221">
        <v>0</v>
      </c>
      <c r="V254" s="221">
        <v>0</v>
      </c>
      <c r="W254" s="221">
        <v>0</v>
      </c>
      <c r="X254" s="221">
        <v>0</v>
      </c>
      <c r="Y254" s="221">
        <v>0</v>
      </c>
      <c r="Z254" s="221">
        <v>0</v>
      </c>
      <c r="AA254" s="221">
        <v>0</v>
      </c>
      <c r="AB254" s="221">
        <v>0</v>
      </c>
      <c r="AC254" s="221">
        <v>0</v>
      </c>
      <c r="AD254" s="221">
        <v>0</v>
      </c>
      <c r="AE254" s="220"/>
      <c r="AF254" s="220"/>
      <c r="AG254" s="222">
        <v>0</v>
      </c>
      <c r="AH254" s="224">
        <v>0</v>
      </c>
      <c r="AI254" s="224">
        <v>0</v>
      </c>
      <c r="AJ254" s="224">
        <v>1</v>
      </c>
      <c r="AK254" s="224">
        <v>252</v>
      </c>
      <c r="AL254" s="220"/>
      <c r="AM254" s="222"/>
      <c r="AN254" s="220"/>
      <c r="AO254" s="222"/>
      <c r="AP254" s="222">
        <v>0</v>
      </c>
      <c r="AQ254" s="222">
        <v>0</v>
      </c>
      <c r="AR254" s="224">
        <v>0</v>
      </c>
      <c r="AS254" s="224">
        <v>0</v>
      </c>
      <c r="AT254" s="221">
        <v>0</v>
      </c>
      <c r="AU254" s="221">
        <v>0</v>
      </c>
      <c r="AV254" s="221">
        <v>0</v>
      </c>
      <c r="AW254" s="221">
        <v>0</v>
      </c>
      <c r="AX254" s="221">
        <v>0</v>
      </c>
      <c r="AY254" s="221">
        <v>0</v>
      </c>
      <c r="AZ254" s="221">
        <v>0</v>
      </c>
      <c r="BA254" s="221">
        <v>0</v>
      </c>
      <c r="BB254" s="221">
        <v>0</v>
      </c>
      <c r="BC254" s="221">
        <v>0</v>
      </c>
      <c r="BD254" s="221">
        <v>0</v>
      </c>
      <c r="BE254" s="221">
        <v>0</v>
      </c>
      <c r="BF254" s="221">
        <v>0</v>
      </c>
      <c r="BG254" s="221">
        <v>0</v>
      </c>
      <c r="BH254" s="221">
        <v>0</v>
      </c>
      <c r="BI254" s="221">
        <v>0</v>
      </c>
      <c r="BJ254" s="221">
        <v>0</v>
      </c>
      <c r="BK254" s="221">
        <v>0</v>
      </c>
      <c r="BL254" s="221">
        <v>0</v>
      </c>
      <c r="BM254" s="221">
        <v>0</v>
      </c>
      <c r="BN254" s="221">
        <v>0</v>
      </c>
      <c r="BO254" s="221">
        <v>0</v>
      </c>
      <c r="BP254" s="221">
        <v>0</v>
      </c>
      <c r="BQ254" s="213" t="s">
        <v>102</v>
      </c>
    </row>
    <row r="255" spans="1:69" x14ac:dyDescent="0.3">
      <c r="A255" s="220">
        <v>46415</v>
      </c>
      <c r="B255" s="221">
        <v>1142.80106748</v>
      </c>
      <c r="C255" s="222"/>
      <c r="D255" s="221">
        <v>1142.80106748</v>
      </c>
      <c r="E255" s="222">
        <v>1.00052531</v>
      </c>
      <c r="F255" s="222">
        <v>1.0010508959505962</v>
      </c>
      <c r="G255" s="222">
        <v>1.000537118</v>
      </c>
      <c r="H255" s="222">
        <v>1.0015885824573063</v>
      </c>
      <c r="I255" s="221">
        <v>1.8154332</v>
      </c>
      <c r="J255" s="221">
        <v>0</v>
      </c>
      <c r="K255" s="221">
        <v>1.8154332</v>
      </c>
      <c r="L255" s="221">
        <v>1144.6165006799999</v>
      </c>
      <c r="M255" s="223"/>
      <c r="N255" s="221">
        <v>0</v>
      </c>
      <c r="O255" s="221">
        <v>0</v>
      </c>
      <c r="P255" s="221">
        <v>0</v>
      </c>
      <c r="Q255" s="221">
        <v>0</v>
      </c>
      <c r="R255" s="221">
        <v>1144.6165006799999</v>
      </c>
      <c r="S255" s="222">
        <v>8714</v>
      </c>
      <c r="T255" s="221">
        <v>9974188.1869255193</v>
      </c>
      <c r="U255" s="221">
        <v>0</v>
      </c>
      <c r="V255" s="221">
        <v>0</v>
      </c>
      <c r="W255" s="221">
        <v>0</v>
      </c>
      <c r="X255" s="221">
        <v>0</v>
      </c>
      <c r="Y255" s="221">
        <v>0</v>
      </c>
      <c r="Z255" s="221">
        <v>0</v>
      </c>
      <c r="AA255" s="221">
        <v>0</v>
      </c>
      <c r="AB255" s="221">
        <v>0</v>
      </c>
      <c r="AC255" s="221">
        <v>0</v>
      </c>
      <c r="AD255" s="221">
        <v>0</v>
      </c>
      <c r="AE255" s="220"/>
      <c r="AF255" s="220"/>
      <c r="AG255" s="222">
        <v>0</v>
      </c>
      <c r="AH255" s="224">
        <v>0</v>
      </c>
      <c r="AI255" s="224">
        <v>0</v>
      </c>
      <c r="AJ255" s="224">
        <v>2</v>
      </c>
      <c r="AK255" s="224">
        <v>252</v>
      </c>
      <c r="AL255" s="220"/>
      <c r="AM255" s="222"/>
      <c r="AN255" s="220"/>
      <c r="AO255" s="222"/>
      <c r="AP255" s="222">
        <v>0</v>
      </c>
      <c r="AQ255" s="222">
        <v>0</v>
      </c>
      <c r="AR255" s="224">
        <v>0</v>
      </c>
      <c r="AS255" s="224">
        <v>0</v>
      </c>
      <c r="AT255" s="221">
        <v>0</v>
      </c>
      <c r="AU255" s="221">
        <v>0</v>
      </c>
      <c r="AV255" s="221">
        <v>0</v>
      </c>
      <c r="AW255" s="221">
        <v>0</v>
      </c>
      <c r="AX255" s="221">
        <v>0</v>
      </c>
      <c r="AY255" s="221">
        <v>0</v>
      </c>
      <c r="AZ255" s="221">
        <v>0</v>
      </c>
      <c r="BA255" s="221">
        <v>0</v>
      </c>
      <c r="BB255" s="221">
        <v>0</v>
      </c>
      <c r="BC255" s="221">
        <v>0</v>
      </c>
      <c r="BD255" s="221">
        <v>0</v>
      </c>
      <c r="BE255" s="221">
        <v>0</v>
      </c>
      <c r="BF255" s="221">
        <v>0</v>
      </c>
      <c r="BG255" s="221">
        <v>0</v>
      </c>
      <c r="BH255" s="221">
        <v>0</v>
      </c>
      <c r="BI255" s="221">
        <v>0</v>
      </c>
      <c r="BJ255" s="221">
        <v>0</v>
      </c>
      <c r="BK255" s="221">
        <v>0</v>
      </c>
      <c r="BL255" s="221">
        <v>0</v>
      </c>
      <c r="BM255" s="221">
        <v>0</v>
      </c>
      <c r="BN255" s="221">
        <v>0</v>
      </c>
      <c r="BO255" s="221">
        <v>0</v>
      </c>
      <c r="BP255" s="221">
        <v>0</v>
      </c>
      <c r="BQ255" s="213" t="s">
        <v>102</v>
      </c>
    </row>
    <row r="256" spans="1:69" x14ac:dyDescent="0.3">
      <c r="A256" s="220">
        <v>46416</v>
      </c>
      <c r="B256" s="221">
        <v>1142.80106748</v>
      </c>
      <c r="C256" s="222"/>
      <c r="D256" s="221">
        <v>1142.80106748</v>
      </c>
      <c r="E256" s="222">
        <v>1.00052531</v>
      </c>
      <c r="F256" s="222">
        <v>1.0015767579967481</v>
      </c>
      <c r="G256" s="222">
        <v>1.0008057850000001</v>
      </c>
      <c r="H256" s="222">
        <v>1.0023838155295568</v>
      </c>
      <c r="I256" s="221">
        <v>2.7242274599999998</v>
      </c>
      <c r="J256" s="221">
        <v>0</v>
      </c>
      <c r="K256" s="221">
        <v>2.7242274599999998</v>
      </c>
      <c r="L256" s="221">
        <v>1145.5252949400001</v>
      </c>
      <c r="M256" s="223"/>
      <c r="N256" s="221">
        <v>0</v>
      </c>
      <c r="O256" s="221">
        <v>0</v>
      </c>
      <c r="P256" s="221">
        <v>0</v>
      </c>
      <c r="Q256" s="221">
        <v>0</v>
      </c>
      <c r="R256" s="221">
        <v>1145.5252949400001</v>
      </c>
      <c r="S256" s="222">
        <v>8714</v>
      </c>
      <c r="T256" s="221">
        <v>9982107.4201071616</v>
      </c>
      <c r="U256" s="221">
        <v>0</v>
      </c>
      <c r="V256" s="221">
        <v>0</v>
      </c>
      <c r="W256" s="221">
        <v>0</v>
      </c>
      <c r="X256" s="221">
        <v>0</v>
      </c>
      <c r="Y256" s="221">
        <v>0</v>
      </c>
      <c r="Z256" s="221">
        <v>0</v>
      </c>
      <c r="AA256" s="221">
        <v>0</v>
      </c>
      <c r="AB256" s="221">
        <v>0</v>
      </c>
      <c r="AC256" s="221">
        <v>0</v>
      </c>
      <c r="AD256" s="221">
        <v>0</v>
      </c>
      <c r="AE256" s="220"/>
      <c r="AF256" s="220"/>
      <c r="AG256" s="222">
        <v>0</v>
      </c>
      <c r="AH256" s="224">
        <v>0</v>
      </c>
      <c r="AI256" s="224">
        <v>0</v>
      </c>
      <c r="AJ256" s="224">
        <v>3</v>
      </c>
      <c r="AK256" s="224">
        <v>252</v>
      </c>
      <c r="AL256" s="220"/>
      <c r="AM256" s="222"/>
      <c r="AN256" s="220"/>
      <c r="AO256" s="222"/>
      <c r="AP256" s="222">
        <v>0</v>
      </c>
      <c r="AQ256" s="222">
        <v>0</v>
      </c>
      <c r="AR256" s="224">
        <v>0</v>
      </c>
      <c r="AS256" s="224">
        <v>0</v>
      </c>
      <c r="AT256" s="221">
        <v>0</v>
      </c>
      <c r="AU256" s="221">
        <v>0</v>
      </c>
      <c r="AV256" s="221">
        <v>0</v>
      </c>
      <c r="AW256" s="221">
        <v>0</v>
      </c>
      <c r="AX256" s="221">
        <v>0</v>
      </c>
      <c r="AY256" s="221">
        <v>0</v>
      </c>
      <c r="AZ256" s="221">
        <v>0</v>
      </c>
      <c r="BA256" s="221">
        <v>0</v>
      </c>
      <c r="BB256" s="221">
        <v>0</v>
      </c>
      <c r="BC256" s="221">
        <v>0</v>
      </c>
      <c r="BD256" s="221">
        <v>0</v>
      </c>
      <c r="BE256" s="221">
        <v>0</v>
      </c>
      <c r="BF256" s="221">
        <v>0</v>
      </c>
      <c r="BG256" s="221">
        <v>0</v>
      </c>
      <c r="BH256" s="221">
        <v>0</v>
      </c>
      <c r="BI256" s="221">
        <v>0</v>
      </c>
      <c r="BJ256" s="221">
        <v>0</v>
      </c>
      <c r="BK256" s="221">
        <v>0</v>
      </c>
      <c r="BL256" s="221">
        <v>0</v>
      </c>
      <c r="BM256" s="221">
        <v>0</v>
      </c>
      <c r="BN256" s="221">
        <v>0</v>
      </c>
      <c r="BO256" s="221">
        <v>0</v>
      </c>
      <c r="BP256" s="221">
        <v>0</v>
      </c>
      <c r="BQ256" s="213" t="s">
        <v>102</v>
      </c>
    </row>
    <row r="257" spans="1:69" x14ac:dyDescent="0.3">
      <c r="A257" s="220">
        <v>46417</v>
      </c>
      <c r="B257" s="221">
        <v>1142.80106748</v>
      </c>
      <c r="C257" s="222"/>
      <c r="D257" s="221">
        <v>1142.80106748</v>
      </c>
      <c r="E257" s="222">
        <v>1</v>
      </c>
      <c r="F257" s="222">
        <v>1.0015767579967481</v>
      </c>
      <c r="G257" s="222">
        <v>1.0008057850000001</v>
      </c>
      <c r="H257" s="222">
        <v>1.0023838155295568</v>
      </c>
      <c r="I257" s="221">
        <v>2.7242274599999998</v>
      </c>
      <c r="J257" s="221">
        <v>0</v>
      </c>
      <c r="K257" s="221">
        <v>2.7242274599999998</v>
      </c>
      <c r="L257" s="221">
        <v>1145.5252949400001</v>
      </c>
      <c r="M257" s="223"/>
      <c r="N257" s="221">
        <v>0</v>
      </c>
      <c r="O257" s="221">
        <v>0</v>
      </c>
      <c r="P257" s="221">
        <v>0</v>
      </c>
      <c r="Q257" s="221">
        <v>0</v>
      </c>
      <c r="R257" s="221">
        <v>1145.5252949400001</v>
      </c>
      <c r="S257" s="222">
        <v>8714</v>
      </c>
      <c r="T257" s="221">
        <v>9982107.4201071616</v>
      </c>
      <c r="U257" s="221">
        <v>0</v>
      </c>
      <c r="V257" s="221">
        <v>0</v>
      </c>
      <c r="W257" s="221">
        <v>0</v>
      </c>
      <c r="X257" s="221">
        <v>0</v>
      </c>
      <c r="Y257" s="221">
        <v>0</v>
      </c>
      <c r="Z257" s="221">
        <v>0</v>
      </c>
      <c r="AA257" s="221">
        <v>0</v>
      </c>
      <c r="AB257" s="221">
        <v>0</v>
      </c>
      <c r="AC257" s="221">
        <v>0</v>
      </c>
      <c r="AD257" s="221">
        <v>0</v>
      </c>
      <c r="AE257" s="220"/>
      <c r="AF257" s="220"/>
      <c r="AG257" s="222">
        <v>0</v>
      </c>
      <c r="AH257" s="224">
        <v>0</v>
      </c>
      <c r="AI257" s="224">
        <v>0</v>
      </c>
      <c r="AJ257" s="224">
        <v>3</v>
      </c>
      <c r="AK257" s="224">
        <v>252</v>
      </c>
      <c r="AL257" s="220"/>
      <c r="AM257" s="222"/>
      <c r="AN257" s="220"/>
      <c r="AO257" s="222"/>
      <c r="AP257" s="222">
        <v>0</v>
      </c>
      <c r="AQ257" s="222">
        <v>0</v>
      </c>
      <c r="AR257" s="224">
        <v>0</v>
      </c>
      <c r="AS257" s="224">
        <v>0</v>
      </c>
      <c r="AT257" s="221">
        <v>0</v>
      </c>
      <c r="AU257" s="221">
        <v>0</v>
      </c>
      <c r="AV257" s="221">
        <v>0</v>
      </c>
      <c r="AW257" s="221">
        <v>0</v>
      </c>
      <c r="AX257" s="221">
        <v>0</v>
      </c>
      <c r="AY257" s="221">
        <v>0</v>
      </c>
      <c r="AZ257" s="221">
        <v>0</v>
      </c>
      <c r="BA257" s="221">
        <v>0</v>
      </c>
      <c r="BB257" s="221">
        <v>0</v>
      </c>
      <c r="BC257" s="221">
        <v>0</v>
      </c>
      <c r="BD257" s="221">
        <v>0</v>
      </c>
      <c r="BE257" s="221">
        <v>0</v>
      </c>
      <c r="BF257" s="221">
        <v>0</v>
      </c>
      <c r="BG257" s="221">
        <v>0</v>
      </c>
      <c r="BH257" s="221">
        <v>0</v>
      </c>
      <c r="BI257" s="221">
        <v>0</v>
      </c>
      <c r="BJ257" s="221">
        <v>0</v>
      </c>
      <c r="BK257" s="221">
        <v>0</v>
      </c>
      <c r="BL257" s="221">
        <v>0</v>
      </c>
      <c r="BM257" s="221">
        <v>0</v>
      </c>
      <c r="BN257" s="221">
        <v>0</v>
      </c>
      <c r="BO257" s="221">
        <v>0</v>
      </c>
      <c r="BP257" s="221">
        <v>0</v>
      </c>
      <c r="BQ257" s="213" t="s">
        <v>102</v>
      </c>
    </row>
    <row r="258" spans="1:69" x14ac:dyDescent="0.3">
      <c r="A258" s="220">
        <v>46418</v>
      </c>
      <c r="B258" s="221">
        <v>1142.80106748</v>
      </c>
      <c r="C258" s="222"/>
      <c r="D258" s="221">
        <v>1142.80106748</v>
      </c>
      <c r="E258" s="222">
        <v>1</v>
      </c>
      <c r="F258" s="222">
        <v>1.0015767579967481</v>
      </c>
      <c r="G258" s="222">
        <v>1.0008057850000001</v>
      </c>
      <c r="H258" s="222">
        <v>1.0023838155295568</v>
      </c>
      <c r="I258" s="221">
        <v>2.7242274599999998</v>
      </c>
      <c r="J258" s="221">
        <v>0</v>
      </c>
      <c r="K258" s="221">
        <v>2.7242274599999998</v>
      </c>
      <c r="L258" s="221">
        <v>1145.5252949400001</v>
      </c>
      <c r="M258" s="223"/>
      <c r="N258" s="221">
        <v>0</v>
      </c>
      <c r="O258" s="221">
        <v>0</v>
      </c>
      <c r="P258" s="221">
        <v>0</v>
      </c>
      <c r="Q258" s="221">
        <v>0</v>
      </c>
      <c r="R258" s="221">
        <v>1145.5252949400001</v>
      </c>
      <c r="S258" s="222">
        <v>8714</v>
      </c>
      <c r="T258" s="221">
        <v>9982107.4201071616</v>
      </c>
      <c r="U258" s="221">
        <v>0</v>
      </c>
      <c r="V258" s="221">
        <v>0</v>
      </c>
      <c r="W258" s="221">
        <v>0</v>
      </c>
      <c r="X258" s="221">
        <v>0</v>
      </c>
      <c r="Y258" s="221">
        <v>0</v>
      </c>
      <c r="Z258" s="221">
        <v>0</v>
      </c>
      <c r="AA258" s="221">
        <v>0</v>
      </c>
      <c r="AB258" s="221">
        <v>0</v>
      </c>
      <c r="AC258" s="221">
        <v>0</v>
      </c>
      <c r="AD258" s="221">
        <v>0</v>
      </c>
      <c r="AE258" s="220"/>
      <c r="AF258" s="220"/>
      <c r="AG258" s="222">
        <v>0</v>
      </c>
      <c r="AH258" s="224">
        <v>0</v>
      </c>
      <c r="AI258" s="224">
        <v>0</v>
      </c>
      <c r="AJ258" s="224">
        <v>3</v>
      </c>
      <c r="AK258" s="224">
        <v>252</v>
      </c>
      <c r="AL258" s="220"/>
      <c r="AM258" s="222"/>
      <c r="AN258" s="220"/>
      <c r="AO258" s="222"/>
      <c r="AP258" s="222">
        <v>0</v>
      </c>
      <c r="AQ258" s="222">
        <v>0</v>
      </c>
      <c r="AR258" s="224">
        <v>0</v>
      </c>
      <c r="AS258" s="224">
        <v>0</v>
      </c>
      <c r="AT258" s="221">
        <v>0</v>
      </c>
      <c r="AU258" s="221">
        <v>0</v>
      </c>
      <c r="AV258" s="221">
        <v>0</v>
      </c>
      <c r="AW258" s="221">
        <v>0</v>
      </c>
      <c r="AX258" s="221">
        <v>0</v>
      </c>
      <c r="AY258" s="221">
        <v>0</v>
      </c>
      <c r="AZ258" s="221">
        <v>0</v>
      </c>
      <c r="BA258" s="221">
        <v>0</v>
      </c>
      <c r="BB258" s="221">
        <v>0</v>
      </c>
      <c r="BC258" s="221">
        <v>0</v>
      </c>
      <c r="BD258" s="221">
        <v>0</v>
      </c>
      <c r="BE258" s="221">
        <v>0</v>
      </c>
      <c r="BF258" s="221">
        <v>0</v>
      </c>
      <c r="BG258" s="221">
        <v>0</v>
      </c>
      <c r="BH258" s="221">
        <v>0</v>
      </c>
      <c r="BI258" s="221">
        <v>0</v>
      </c>
      <c r="BJ258" s="221">
        <v>0</v>
      </c>
      <c r="BK258" s="221">
        <v>0</v>
      </c>
      <c r="BL258" s="221">
        <v>0</v>
      </c>
      <c r="BM258" s="221">
        <v>0</v>
      </c>
      <c r="BN258" s="221">
        <v>0</v>
      </c>
      <c r="BO258" s="221">
        <v>0</v>
      </c>
      <c r="BP258" s="221">
        <v>0</v>
      </c>
      <c r="BQ258" s="213" t="s">
        <v>102</v>
      </c>
    </row>
    <row r="259" spans="1:69" x14ac:dyDescent="0.3">
      <c r="A259" s="220">
        <v>46419</v>
      </c>
      <c r="B259" s="221">
        <v>1142.80106748</v>
      </c>
      <c r="C259" s="222"/>
      <c r="D259" s="221">
        <v>1142.80106748</v>
      </c>
      <c r="E259" s="222">
        <v>1.00052531</v>
      </c>
      <c r="F259" s="222">
        <v>1.0021028962834913</v>
      </c>
      <c r="G259" s="222">
        <v>1.0010745240000001</v>
      </c>
      <c r="H259" s="222">
        <v>1.0031796836165197</v>
      </c>
      <c r="I259" s="221">
        <v>3.6337462600000001</v>
      </c>
      <c r="J259" s="221">
        <v>0</v>
      </c>
      <c r="K259" s="221">
        <v>3.6337462600000001</v>
      </c>
      <c r="L259" s="221">
        <v>1146.43481374</v>
      </c>
      <c r="M259" s="223"/>
      <c r="N259" s="221">
        <v>0</v>
      </c>
      <c r="O259" s="221">
        <v>0</v>
      </c>
      <c r="P259" s="221">
        <v>0</v>
      </c>
      <c r="Q259" s="221">
        <v>0</v>
      </c>
      <c r="R259" s="221">
        <v>1146.43481374</v>
      </c>
      <c r="S259" s="222">
        <v>8714</v>
      </c>
      <c r="T259" s="221">
        <v>9990032.9669303596</v>
      </c>
      <c r="U259" s="221">
        <v>0</v>
      </c>
      <c r="V259" s="221">
        <v>0</v>
      </c>
      <c r="W259" s="221">
        <v>0</v>
      </c>
      <c r="X259" s="221">
        <v>0</v>
      </c>
      <c r="Y259" s="221">
        <v>0</v>
      </c>
      <c r="Z259" s="221">
        <v>0</v>
      </c>
      <c r="AA259" s="221">
        <v>0</v>
      </c>
      <c r="AB259" s="221">
        <v>0</v>
      </c>
      <c r="AC259" s="221">
        <v>0</v>
      </c>
      <c r="AD259" s="221">
        <v>0</v>
      </c>
      <c r="AE259" s="220"/>
      <c r="AF259" s="220"/>
      <c r="AG259" s="222">
        <v>0</v>
      </c>
      <c r="AH259" s="224">
        <v>0</v>
      </c>
      <c r="AI259" s="224">
        <v>0</v>
      </c>
      <c r="AJ259" s="224">
        <v>4</v>
      </c>
      <c r="AK259" s="224">
        <v>252</v>
      </c>
      <c r="AL259" s="220"/>
      <c r="AM259" s="222"/>
      <c r="AN259" s="220"/>
      <c r="AO259" s="222"/>
      <c r="AP259" s="222">
        <v>0</v>
      </c>
      <c r="AQ259" s="222">
        <v>0</v>
      </c>
      <c r="AR259" s="224">
        <v>0</v>
      </c>
      <c r="AS259" s="224">
        <v>0</v>
      </c>
      <c r="AT259" s="221">
        <v>0</v>
      </c>
      <c r="AU259" s="221">
        <v>0</v>
      </c>
      <c r="AV259" s="221">
        <v>0</v>
      </c>
      <c r="AW259" s="221">
        <v>0</v>
      </c>
      <c r="AX259" s="221">
        <v>0</v>
      </c>
      <c r="AY259" s="221">
        <v>0</v>
      </c>
      <c r="AZ259" s="221">
        <v>0</v>
      </c>
      <c r="BA259" s="221">
        <v>0</v>
      </c>
      <c r="BB259" s="221">
        <v>0</v>
      </c>
      <c r="BC259" s="221">
        <v>0</v>
      </c>
      <c r="BD259" s="221">
        <v>0</v>
      </c>
      <c r="BE259" s="221">
        <v>0</v>
      </c>
      <c r="BF259" s="221">
        <v>0</v>
      </c>
      <c r="BG259" s="221">
        <v>0</v>
      </c>
      <c r="BH259" s="221">
        <v>0</v>
      </c>
      <c r="BI259" s="221">
        <v>0</v>
      </c>
      <c r="BJ259" s="221">
        <v>0</v>
      </c>
      <c r="BK259" s="221">
        <v>0</v>
      </c>
      <c r="BL259" s="221">
        <v>0</v>
      </c>
      <c r="BM259" s="221">
        <v>0</v>
      </c>
      <c r="BN259" s="221">
        <v>0</v>
      </c>
      <c r="BO259" s="221">
        <v>0</v>
      </c>
      <c r="BP259" s="221">
        <v>0</v>
      </c>
      <c r="BQ259" s="213" t="s">
        <v>102</v>
      </c>
    </row>
    <row r="260" spans="1:69" x14ac:dyDescent="0.3">
      <c r="A260" s="220">
        <v>46420</v>
      </c>
      <c r="B260" s="221">
        <v>1142.80106748</v>
      </c>
      <c r="C260" s="222"/>
      <c r="D260" s="221">
        <v>1142.80106748</v>
      </c>
      <c r="E260" s="222">
        <v>1.00052531</v>
      </c>
      <c r="F260" s="222">
        <v>1.0026293109559379</v>
      </c>
      <c r="G260" s="222">
        <v>1.0013433350000001</v>
      </c>
      <c r="H260" s="222">
        <v>1.0039761770441491</v>
      </c>
      <c r="I260" s="221">
        <v>4.54397932</v>
      </c>
      <c r="J260" s="221">
        <v>0</v>
      </c>
      <c r="K260" s="221">
        <v>4.54397932</v>
      </c>
      <c r="L260" s="221">
        <v>1147.3450468000001</v>
      </c>
      <c r="M260" s="223"/>
      <c r="N260" s="221">
        <v>0</v>
      </c>
      <c r="O260" s="221">
        <v>0</v>
      </c>
      <c r="P260" s="221">
        <v>0</v>
      </c>
      <c r="Q260" s="221">
        <v>0</v>
      </c>
      <c r="R260" s="221">
        <v>1147.3450468000001</v>
      </c>
      <c r="S260" s="222">
        <v>8714</v>
      </c>
      <c r="T260" s="221">
        <v>9997964.7378152013</v>
      </c>
      <c r="U260" s="221">
        <v>0</v>
      </c>
      <c r="V260" s="221">
        <v>0</v>
      </c>
      <c r="W260" s="221">
        <v>0</v>
      </c>
      <c r="X260" s="221">
        <v>0</v>
      </c>
      <c r="Y260" s="221">
        <v>0</v>
      </c>
      <c r="Z260" s="221">
        <v>0</v>
      </c>
      <c r="AA260" s="221">
        <v>0</v>
      </c>
      <c r="AB260" s="221">
        <v>0</v>
      </c>
      <c r="AC260" s="221">
        <v>0</v>
      </c>
      <c r="AD260" s="221">
        <v>0</v>
      </c>
      <c r="AE260" s="220"/>
      <c r="AF260" s="220"/>
      <c r="AG260" s="222">
        <v>0</v>
      </c>
      <c r="AH260" s="224">
        <v>0</v>
      </c>
      <c r="AI260" s="224">
        <v>0</v>
      </c>
      <c r="AJ260" s="224">
        <v>5</v>
      </c>
      <c r="AK260" s="224">
        <v>252</v>
      </c>
      <c r="AL260" s="220"/>
      <c r="AM260" s="222"/>
      <c r="AN260" s="220"/>
      <c r="AO260" s="222"/>
      <c r="AP260" s="222">
        <v>0</v>
      </c>
      <c r="AQ260" s="222">
        <v>0</v>
      </c>
      <c r="AR260" s="224">
        <v>0</v>
      </c>
      <c r="AS260" s="224">
        <v>0</v>
      </c>
      <c r="AT260" s="221">
        <v>0</v>
      </c>
      <c r="AU260" s="221">
        <v>0</v>
      </c>
      <c r="AV260" s="221">
        <v>0</v>
      </c>
      <c r="AW260" s="221">
        <v>0</v>
      </c>
      <c r="AX260" s="221">
        <v>0</v>
      </c>
      <c r="AY260" s="221">
        <v>0</v>
      </c>
      <c r="AZ260" s="221">
        <v>0</v>
      </c>
      <c r="BA260" s="221">
        <v>0</v>
      </c>
      <c r="BB260" s="221">
        <v>0</v>
      </c>
      <c r="BC260" s="221">
        <v>0</v>
      </c>
      <c r="BD260" s="221">
        <v>0</v>
      </c>
      <c r="BE260" s="221">
        <v>0</v>
      </c>
      <c r="BF260" s="221">
        <v>0</v>
      </c>
      <c r="BG260" s="221">
        <v>0</v>
      </c>
      <c r="BH260" s="221">
        <v>0</v>
      </c>
      <c r="BI260" s="221">
        <v>0</v>
      </c>
      <c r="BJ260" s="221">
        <v>0</v>
      </c>
      <c r="BK260" s="221">
        <v>0</v>
      </c>
      <c r="BL260" s="221">
        <v>0</v>
      </c>
      <c r="BM260" s="221">
        <v>0</v>
      </c>
      <c r="BN260" s="221">
        <v>0</v>
      </c>
      <c r="BO260" s="221">
        <v>0</v>
      </c>
      <c r="BP260" s="221">
        <v>0</v>
      </c>
      <c r="BQ260" s="213" t="s">
        <v>102</v>
      </c>
    </row>
    <row r="261" spans="1:69" x14ac:dyDescent="0.3">
      <c r="A261" s="220">
        <v>46421</v>
      </c>
      <c r="B261" s="221">
        <v>1142.80106748</v>
      </c>
      <c r="C261" s="222"/>
      <c r="D261" s="221">
        <v>1142.80106748</v>
      </c>
      <c r="E261" s="222">
        <v>1.00052531</v>
      </c>
      <c r="F261" s="222">
        <v>1.0031560021592762</v>
      </c>
      <c r="G261" s="222">
        <v>1.001612218</v>
      </c>
      <c r="H261" s="222">
        <v>1.0047733061600079</v>
      </c>
      <c r="I261" s="221">
        <v>5.4549391900000002</v>
      </c>
      <c r="J261" s="221">
        <v>0</v>
      </c>
      <c r="K261" s="221">
        <v>5.4549391900000002</v>
      </c>
      <c r="L261" s="221">
        <v>1148.25600667</v>
      </c>
      <c r="M261" s="223"/>
      <c r="N261" s="221">
        <v>0</v>
      </c>
      <c r="O261" s="221">
        <v>0</v>
      </c>
      <c r="P261" s="221">
        <v>0</v>
      </c>
      <c r="Q261" s="221">
        <v>0</v>
      </c>
      <c r="R261" s="221">
        <v>1148.25600667</v>
      </c>
      <c r="S261" s="222">
        <v>8714</v>
      </c>
      <c r="T261" s="221">
        <v>10005902.84212238</v>
      </c>
      <c r="U261" s="221">
        <v>0</v>
      </c>
      <c r="V261" s="221">
        <v>0</v>
      </c>
      <c r="W261" s="221">
        <v>0</v>
      </c>
      <c r="X261" s="221">
        <v>0</v>
      </c>
      <c r="Y261" s="221">
        <v>0</v>
      </c>
      <c r="Z261" s="221">
        <v>0</v>
      </c>
      <c r="AA261" s="221">
        <v>0</v>
      </c>
      <c r="AB261" s="221">
        <v>0</v>
      </c>
      <c r="AC261" s="221">
        <v>0</v>
      </c>
      <c r="AD261" s="221">
        <v>0</v>
      </c>
      <c r="AE261" s="220"/>
      <c r="AF261" s="220"/>
      <c r="AG261" s="222">
        <v>0</v>
      </c>
      <c r="AH261" s="224">
        <v>0</v>
      </c>
      <c r="AI261" s="224">
        <v>0</v>
      </c>
      <c r="AJ261" s="224">
        <v>6</v>
      </c>
      <c r="AK261" s="224">
        <v>252</v>
      </c>
      <c r="AL261" s="220"/>
      <c r="AM261" s="222"/>
      <c r="AN261" s="220"/>
      <c r="AO261" s="222"/>
      <c r="AP261" s="222">
        <v>0</v>
      </c>
      <c r="AQ261" s="222">
        <v>0</v>
      </c>
      <c r="AR261" s="224">
        <v>0</v>
      </c>
      <c r="AS261" s="224">
        <v>0</v>
      </c>
      <c r="AT261" s="221">
        <v>0</v>
      </c>
      <c r="AU261" s="221">
        <v>0</v>
      </c>
      <c r="AV261" s="221">
        <v>0</v>
      </c>
      <c r="AW261" s="221">
        <v>0</v>
      </c>
      <c r="AX261" s="221">
        <v>0</v>
      </c>
      <c r="AY261" s="221">
        <v>0</v>
      </c>
      <c r="AZ261" s="221">
        <v>0</v>
      </c>
      <c r="BA261" s="221">
        <v>0</v>
      </c>
      <c r="BB261" s="221">
        <v>0</v>
      </c>
      <c r="BC261" s="221">
        <v>0</v>
      </c>
      <c r="BD261" s="221">
        <v>0</v>
      </c>
      <c r="BE261" s="221">
        <v>0</v>
      </c>
      <c r="BF261" s="221">
        <v>0</v>
      </c>
      <c r="BG261" s="221">
        <v>0</v>
      </c>
      <c r="BH261" s="221">
        <v>0</v>
      </c>
      <c r="BI261" s="221">
        <v>0</v>
      </c>
      <c r="BJ261" s="221">
        <v>0</v>
      </c>
      <c r="BK261" s="221">
        <v>0</v>
      </c>
      <c r="BL261" s="221">
        <v>0</v>
      </c>
      <c r="BM261" s="221">
        <v>0</v>
      </c>
      <c r="BN261" s="221">
        <v>0</v>
      </c>
      <c r="BO261" s="221">
        <v>0</v>
      </c>
      <c r="BP261" s="221">
        <v>0</v>
      </c>
      <c r="BQ261" s="213" t="s">
        <v>102</v>
      </c>
    </row>
    <row r="262" spans="1:69" x14ac:dyDescent="0.3">
      <c r="A262" s="220">
        <v>46422</v>
      </c>
      <c r="B262" s="221">
        <v>1142.80106748</v>
      </c>
      <c r="C262" s="222"/>
      <c r="D262" s="221">
        <v>1142.80106748</v>
      </c>
      <c r="E262" s="222">
        <v>1.00052531</v>
      </c>
      <c r="F262" s="222">
        <v>1.0036829700387706</v>
      </c>
      <c r="G262" s="222">
        <v>1.001881174</v>
      </c>
      <c r="H262" s="222">
        <v>1.0055710723074067</v>
      </c>
      <c r="I262" s="221">
        <v>6.3666270200000001</v>
      </c>
      <c r="J262" s="221">
        <v>0</v>
      </c>
      <c r="K262" s="221">
        <v>6.3666270200000001</v>
      </c>
      <c r="L262" s="221">
        <v>1149.1676944999999</v>
      </c>
      <c r="M262" s="223"/>
      <c r="N262" s="221">
        <v>0</v>
      </c>
      <c r="O262" s="221">
        <v>0</v>
      </c>
      <c r="P262" s="221">
        <v>0</v>
      </c>
      <c r="Q262" s="221">
        <v>0</v>
      </c>
      <c r="R262" s="221">
        <v>1149.1676944999999</v>
      </c>
      <c r="S262" s="222">
        <v>8714</v>
      </c>
      <c r="T262" s="221">
        <v>10013847.289873</v>
      </c>
      <c r="U262" s="221">
        <v>0</v>
      </c>
      <c r="V262" s="221">
        <v>0</v>
      </c>
      <c r="W262" s="221">
        <v>0</v>
      </c>
      <c r="X262" s="221">
        <v>0</v>
      </c>
      <c r="Y262" s="221">
        <v>0</v>
      </c>
      <c r="Z262" s="221">
        <v>0</v>
      </c>
      <c r="AA262" s="221">
        <v>0</v>
      </c>
      <c r="AB262" s="221">
        <v>0</v>
      </c>
      <c r="AC262" s="221">
        <v>0</v>
      </c>
      <c r="AD262" s="221">
        <v>0</v>
      </c>
      <c r="AE262" s="220"/>
      <c r="AF262" s="220"/>
      <c r="AG262" s="222">
        <v>0</v>
      </c>
      <c r="AH262" s="224">
        <v>0</v>
      </c>
      <c r="AI262" s="224">
        <v>0</v>
      </c>
      <c r="AJ262" s="224">
        <v>7</v>
      </c>
      <c r="AK262" s="224">
        <v>252</v>
      </c>
      <c r="AL262" s="220"/>
      <c r="AM262" s="222"/>
      <c r="AN262" s="220"/>
      <c r="AO262" s="222"/>
      <c r="AP262" s="222">
        <v>0</v>
      </c>
      <c r="AQ262" s="222">
        <v>0</v>
      </c>
      <c r="AR262" s="224">
        <v>0</v>
      </c>
      <c r="AS262" s="224">
        <v>0</v>
      </c>
      <c r="AT262" s="221">
        <v>0</v>
      </c>
      <c r="AU262" s="221">
        <v>0</v>
      </c>
      <c r="AV262" s="221">
        <v>0</v>
      </c>
      <c r="AW262" s="221">
        <v>0</v>
      </c>
      <c r="AX262" s="221">
        <v>0</v>
      </c>
      <c r="AY262" s="221">
        <v>0</v>
      </c>
      <c r="AZ262" s="221">
        <v>0</v>
      </c>
      <c r="BA262" s="221">
        <v>0</v>
      </c>
      <c r="BB262" s="221">
        <v>0</v>
      </c>
      <c r="BC262" s="221">
        <v>0</v>
      </c>
      <c r="BD262" s="221">
        <v>0</v>
      </c>
      <c r="BE262" s="221">
        <v>0</v>
      </c>
      <c r="BF262" s="221">
        <v>0</v>
      </c>
      <c r="BG262" s="221">
        <v>0</v>
      </c>
      <c r="BH262" s="221">
        <v>0</v>
      </c>
      <c r="BI262" s="221">
        <v>0</v>
      </c>
      <c r="BJ262" s="221">
        <v>0</v>
      </c>
      <c r="BK262" s="221">
        <v>0</v>
      </c>
      <c r="BL262" s="221">
        <v>0</v>
      </c>
      <c r="BM262" s="221">
        <v>0</v>
      </c>
      <c r="BN262" s="221">
        <v>0</v>
      </c>
      <c r="BO262" s="221">
        <v>0</v>
      </c>
      <c r="BP262" s="221">
        <v>0</v>
      </c>
      <c r="BQ262" s="213" t="s">
        <v>102</v>
      </c>
    </row>
    <row r="263" spans="1:69" x14ac:dyDescent="0.3">
      <c r="A263" s="220">
        <v>46423</v>
      </c>
      <c r="B263" s="221">
        <v>1142.80106748</v>
      </c>
      <c r="C263" s="222"/>
      <c r="D263" s="221">
        <v>1142.80106748</v>
      </c>
      <c r="E263" s="222">
        <v>1.00052531</v>
      </c>
      <c r="F263" s="222">
        <v>1.0042102147397616</v>
      </c>
      <c r="G263" s="222">
        <v>1.0021502019999999</v>
      </c>
      <c r="H263" s="222">
        <v>1.0063694648019625</v>
      </c>
      <c r="I263" s="221">
        <v>7.2790314</v>
      </c>
      <c r="J263" s="221">
        <v>0</v>
      </c>
      <c r="K263" s="221">
        <v>7.2790314</v>
      </c>
      <c r="L263" s="221">
        <v>1150.0800988799999</v>
      </c>
      <c r="M263" s="223"/>
      <c r="N263" s="221">
        <v>0</v>
      </c>
      <c r="O263" s="221">
        <v>0</v>
      </c>
      <c r="P263" s="221">
        <v>0</v>
      </c>
      <c r="Q263" s="221">
        <v>0</v>
      </c>
      <c r="R263" s="221">
        <v>1150.0800988799999</v>
      </c>
      <c r="S263" s="222">
        <v>8714</v>
      </c>
      <c r="T263" s="221">
        <v>10021797.981640318</v>
      </c>
      <c r="U263" s="221">
        <v>0</v>
      </c>
      <c r="V263" s="221">
        <v>0</v>
      </c>
      <c r="W263" s="221">
        <v>0</v>
      </c>
      <c r="X263" s="221">
        <v>0</v>
      </c>
      <c r="Y263" s="221">
        <v>0</v>
      </c>
      <c r="Z263" s="221">
        <v>0</v>
      </c>
      <c r="AA263" s="221">
        <v>0</v>
      </c>
      <c r="AB263" s="221">
        <v>0</v>
      </c>
      <c r="AC263" s="221">
        <v>0</v>
      </c>
      <c r="AD263" s="221">
        <v>0</v>
      </c>
      <c r="AE263" s="220"/>
      <c r="AF263" s="220"/>
      <c r="AG263" s="222">
        <v>0</v>
      </c>
      <c r="AH263" s="224">
        <v>0</v>
      </c>
      <c r="AI263" s="224">
        <v>0</v>
      </c>
      <c r="AJ263" s="224">
        <v>8</v>
      </c>
      <c r="AK263" s="224">
        <v>252</v>
      </c>
      <c r="AL263" s="220"/>
      <c r="AM263" s="222"/>
      <c r="AN263" s="220"/>
      <c r="AO263" s="222"/>
      <c r="AP263" s="222">
        <v>0</v>
      </c>
      <c r="AQ263" s="222">
        <v>0</v>
      </c>
      <c r="AR263" s="224">
        <v>0</v>
      </c>
      <c r="AS263" s="224">
        <v>0</v>
      </c>
      <c r="AT263" s="221">
        <v>0</v>
      </c>
      <c r="AU263" s="221">
        <v>0</v>
      </c>
      <c r="AV263" s="221">
        <v>0</v>
      </c>
      <c r="AW263" s="221">
        <v>0</v>
      </c>
      <c r="AX263" s="221">
        <v>0</v>
      </c>
      <c r="AY263" s="221">
        <v>0</v>
      </c>
      <c r="AZ263" s="221">
        <v>0</v>
      </c>
      <c r="BA263" s="221">
        <v>0</v>
      </c>
      <c r="BB263" s="221">
        <v>0</v>
      </c>
      <c r="BC263" s="221">
        <v>0</v>
      </c>
      <c r="BD263" s="221">
        <v>0</v>
      </c>
      <c r="BE263" s="221">
        <v>0</v>
      </c>
      <c r="BF263" s="221">
        <v>0</v>
      </c>
      <c r="BG263" s="221">
        <v>0</v>
      </c>
      <c r="BH263" s="221">
        <v>0</v>
      </c>
      <c r="BI263" s="221">
        <v>0</v>
      </c>
      <c r="BJ263" s="221">
        <v>0</v>
      </c>
      <c r="BK263" s="221">
        <v>0</v>
      </c>
      <c r="BL263" s="221">
        <v>0</v>
      </c>
      <c r="BM263" s="221">
        <v>0</v>
      </c>
      <c r="BN263" s="221">
        <v>0</v>
      </c>
      <c r="BO263" s="221">
        <v>0</v>
      </c>
      <c r="BP263" s="221">
        <v>0</v>
      </c>
      <c r="BQ263" s="213" t="s">
        <v>102</v>
      </c>
    </row>
    <row r="264" spans="1:69" x14ac:dyDescent="0.3">
      <c r="A264" s="220">
        <v>46424</v>
      </c>
      <c r="B264" s="221">
        <v>1142.80106748</v>
      </c>
      <c r="C264" s="222"/>
      <c r="D264" s="221">
        <v>1142.80106748</v>
      </c>
      <c r="E264" s="222">
        <v>1</v>
      </c>
      <c r="F264" s="222">
        <v>1.0042102147397616</v>
      </c>
      <c r="G264" s="222">
        <v>1.0021502019999999</v>
      </c>
      <c r="H264" s="222">
        <v>1.0063694648019625</v>
      </c>
      <c r="I264" s="221">
        <v>7.2790314</v>
      </c>
      <c r="J264" s="221">
        <v>0</v>
      </c>
      <c r="K264" s="221">
        <v>7.2790314</v>
      </c>
      <c r="L264" s="221">
        <v>1150.0800988799999</v>
      </c>
      <c r="M264" s="223"/>
      <c r="N264" s="221">
        <v>0</v>
      </c>
      <c r="O264" s="221">
        <v>0</v>
      </c>
      <c r="P264" s="221">
        <v>0</v>
      </c>
      <c r="Q264" s="221">
        <v>0</v>
      </c>
      <c r="R264" s="221">
        <v>1150.0800988799999</v>
      </c>
      <c r="S264" s="222">
        <v>8714</v>
      </c>
      <c r="T264" s="221">
        <v>10021797.981640318</v>
      </c>
      <c r="U264" s="221">
        <v>0</v>
      </c>
      <c r="V264" s="221">
        <v>0</v>
      </c>
      <c r="W264" s="221">
        <v>0</v>
      </c>
      <c r="X264" s="221">
        <v>0</v>
      </c>
      <c r="Y264" s="221">
        <v>0</v>
      </c>
      <c r="Z264" s="221">
        <v>0</v>
      </c>
      <c r="AA264" s="221">
        <v>0</v>
      </c>
      <c r="AB264" s="221">
        <v>0</v>
      </c>
      <c r="AC264" s="221">
        <v>0</v>
      </c>
      <c r="AD264" s="221">
        <v>0</v>
      </c>
      <c r="AE264" s="220"/>
      <c r="AF264" s="220"/>
      <c r="AG264" s="222">
        <v>0</v>
      </c>
      <c r="AH264" s="224">
        <v>0</v>
      </c>
      <c r="AI264" s="224">
        <v>0</v>
      </c>
      <c r="AJ264" s="224">
        <v>8</v>
      </c>
      <c r="AK264" s="224">
        <v>252</v>
      </c>
      <c r="AL264" s="220"/>
      <c r="AM264" s="222"/>
      <c r="AN264" s="220"/>
      <c r="AO264" s="222"/>
      <c r="AP264" s="222">
        <v>0</v>
      </c>
      <c r="AQ264" s="222">
        <v>0</v>
      </c>
      <c r="AR264" s="224">
        <v>0</v>
      </c>
      <c r="AS264" s="224">
        <v>0</v>
      </c>
      <c r="AT264" s="221">
        <v>0</v>
      </c>
      <c r="AU264" s="221">
        <v>0</v>
      </c>
      <c r="AV264" s="221">
        <v>0</v>
      </c>
      <c r="AW264" s="221">
        <v>0</v>
      </c>
      <c r="AX264" s="221">
        <v>0</v>
      </c>
      <c r="AY264" s="221">
        <v>0</v>
      </c>
      <c r="AZ264" s="221">
        <v>0</v>
      </c>
      <c r="BA264" s="221">
        <v>0</v>
      </c>
      <c r="BB264" s="221">
        <v>0</v>
      </c>
      <c r="BC264" s="221">
        <v>0</v>
      </c>
      <c r="BD264" s="221">
        <v>0</v>
      </c>
      <c r="BE264" s="221">
        <v>0</v>
      </c>
      <c r="BF264" s="221">
        <v>0</v>
      </c>
      <c r="BG264" s="221">
        <v>0</v>
      </c>
      <c r="BH264" s="221">
        <v>0</v>
      </c>
      <c r="BI264" s="221">
        <v>0</v>
      </c>
      <c r="BJ264" s="221">
        <v>0</v>
      </c>
      <c r="BK264" s="221">
        <v>0</v>
      </c>
      <c r="BL264" s="221">
        <v>0</v>
      </c>
      <c r="BM264" s="221">
        <v>0</v>
      </c>
      <c r="BN264" s="221">
        <v>0</v>
      </c>
      <c r="BO264" s="221">
        <v>0</v>
      </c>
      <c r="BP264" s="221">
        <v>0</v>
      </c>
      <c r="BQ264" s="213" t="s">
        <v>102</v>
      </c>
    </row>
    <row r="265" spans="1:69" x14ac:dyDescent="0.3">
      <c r="A265" s="220">
        <v>46425</v>
      </c>
      <c r="B265" s="221">
        <v>1142.80106748</v>
      </c>
      <c r="C265" s="222"/>
      <c r="D265" s="221">
        <v>1142.80106748</v>
      </c>
      <c r="E265" s="222">
        <v>1</v>
      </c>
      <c r="F265" s="222">
        <v>1.0042102147397616</v>
      </c>
      <c r="G265" s="222">
        <v>1.0021502019999999</v>
      </c>
      <c r="H265" s="222">
        <v>1.0063694648019625</v>
      </c>
      <c r="I265" s="221">
        <v>7.2790314</v>
      </c>
      <c r="J265" s="221">
        <v>0</v>
      </c>
      <c r="K265" s="221">
        <v>7.2790314</v>
      </c>
      <c r="L265" s="221">
        <v>1150.0800988799999</v>
      </c>
      <c r="M265" s="223"/>
      <c r="N265" s="221">
        <v>0</v>
      </c>
      <c r="O265" s="221">
        <v>0</v>
      </c>
      <c r="P265" s="221">
        <v>0</v>
      </c>
      <c r="Q265" s="221">
        <v>0</v>
      </c>
      <c r="R265" s="221">
        <v>1150.0800988799999</v>
      </c>
      <c r="S265" s="222">
        <v>8714</v>
      </c>
      <c r="T265" s="221">
        <v>10021797.981640318</v>
      </c>
      <c r="U265" s="221">
        <v>0</v>
      </c>
      <c r="V265" s="221">
        <v>0</v>
      </c>
      <c r="W265" s="221">
        <v>0</v>
      </c>
      <c r="X265" s="221">
        <v>0</v>
      </c>
      <c r="Y265" s="221">
        <v>0</v>
      </c>
      <c r="Z265" s="221">
        <v>0</v>
      </c>
      <c r="AA265" s="221">
        <v>0</v>
      </c>
      <c r="AB265" s="221">
        <v>0</v>
      </c>
      <c r="AC265" s="221">
        <v>0</v>
      </c>
      <c r="AD265" s="221">
        <v>0</v>
      </c>
      <c r="AE265" s="220"/>
      <c r="AF265" s="220"/>
      <c r="AG265" s="222">
        <v>0</v>
      </c>
      <c r="AH265" s="224">
        <v>0</v>
      </c>
      <c r="AI265" s="224">
        <v>0</v>
      </c>
      <c r="AJ265" s="224">
        <v>8</v>
      </c>
      <c r="AK265" s="224">
        <v>252</v>
      </c>
      <c r="AL265" s="220"/>
      <c r="AM265" s="222"/>
      <c r="AN265" s="220"/>
      <c r="AO265" s="222"/>
      <c r="AP265" s="222">
        <v>0</v>
      </c>
      <c r="AQ265" s="222">
        <v>0</v>
      </c>
      <c r="AR265" s="224">
        <v>0</v>
      </c>
      <c r="AS265" s="224">
        <v>0</v>
      </c>
      <c r="AT265" s="221">
        <v>0</v>
      </c>
      <c r="AU265" s="221">
        <v>0</v>
      </c>
      <c r="AV265" s="221">
        <v>0</v>
      </c>
      <c r="AW265" s="221">
        <v>0</v>
      </c>
      <c r="AX265" s="221">
        <v>0</v>
      </c>
      <c r="AY265" s="221">
        <v>0</v>
      </c>
      <c r="AZ265" s="221">
        <v>0</v>
      </c>
      <c r="BA265" s="221">
        <v>0</v>
      </c>
      <c r="BB265" s="221">
        <v>0</v>
      </c>
      <c r="BC265" s="221">
        <v>0</v>
      </c>
      <c r="BD265" s="221">
        <v>0</v>
      </c>
      <c r="BE265" s="221">
        <v>0</v>
      </c>
      <c r="BF265" s="221">
        <v>0</v>
      </c>
      <c r="BG265" s="221">
        <v>0</v>
      </c>
      <c r="BH265" s="221">
        <v>0</v>
      </c>
      <c r="BI265" s="221">
        <v>0</v>
      </c>
      <c r="BJ265" s="221">
        <v>0</v>
      </c>
      <c r="BK265" s="221">
        <v>0</v>
      </c>
      <c r="BL265" s="221">
        <v>0</v>
      </c>
      <c r="BM265" s="221">
        <v>0</v>
      </c>
      <c r="BN265" s="221">
        <v>0</v>
      </c>
      <c r="BO265" s="221">
        <v>0</v>
      </c>
      <c r="BP265" s="221">
        <v>0</v>
      </c>
      <c r="BQ265" s="213" t="s">
        <v>102</v>
      </c>
    </row>
    <row r="266" spans="1:69" x14ac:dyDescent="0.3">
      <c r="A266" s="220">
        <v>46426</v>
      </c>
      <c r="B266" s="221">
        <v>1142.80106748</v>
      </c>
      <c r="C266" s="222"/>
      <c r="D266" s="221">
        <v>1142.80106748</v>
      </c>
      <c r="E266" s="222">
        <v>1</v>
      </c>
      <c r="F266" s="222">
        <v>1.0042102147397616</v>
      </c>
      <c r="G266" s="222">
        <v>1.0021502019999999</v>
      </c>
      <c r="H266" s="222">
        <v>1.0063694648019625</v>
      </c>
      <c r="I266" s="221">
        <v>7.2790314</v>
      </c>
      <c r="J266" s="221">
        <v>0</v>
      </c>
      <c r="K266" s="221">
        <v>7.2790314</v>
      </c>
      <c r="L266" s="221">
        <v>1150.0800988799999</v>
      </c>
      <c r="M266" s="223"/>
      <c r="N266" s="221">
        <v>0</v>
      </c>
      <c r="O266" s="221">
        <v>0</v>
      </c>
      <c r="P266" s="221">
        <v>0</v>
      </c>
      <c r="Q266" s="221">
        <v>0</v>
      </c>
      <c r="R266" s="221">
        <v>1150.0800988799999</v>
      </c>
      <c r="S266" s="222">
        <v>8714</v>
      </c>
      <c r="T266" s="221">
        <v>10021797.981640318</v>
      </c>
      <c r="U266" s="221">
        <v>0</v>
      </c>
      <c r="V266" s="221">
        <v>0</v>
      </c>
      <c r="W266" s="221">
        <v>0</v>
      </c>
      <c r="X266" s="221">
        <v>0</v>
      </c>
      <c r="Y266" s="221">
        <v>0</v>
      </c>
      <c r="Z266" s="221">
        <v>0</v>
      </c>
      <c r="AA266" s="221">
        <v>0</v>
      </c>
      <c r="AB266" s="221">
        <v>0</v>
      </c>
      <c r="AC266" s="221">
        <v>0</v>
      </c>
      <c r="AD266" s="221">
        <v>0</v>
      </c>
      <c r="AE266" s="220"/>
      <c r="AF266" s="220"/>
      <c r="AG266" s="222">
        <v>0</v>
      </c>
      <c r="AH266" s="224">
        <v>0</v>
      </c>
      <c r="AI266" s="224">
        <v>0</v>
      </c>
      <c r="AJ266" s="224">
        <v>8</v>
      </c>
      <c r="AK266" s="224">
        <v>252</v>
      </c>
      <c r="AL266" s="220"/>
      <c r="AM266" s="222"/>
      <c r="AN266" s="220"/>
      <c r="AO266" s="222"/>
      <c r="AP266" s="222">
        <v>0</v>
      </c>
      <c r="AQ266" s="222">
        <v>0</v>
      </c>
      <c r="AR266" s="224">
        <v>0</v>
      </c>
      <c r="AS266" s="224">
        <v>0</v>
      </c>
      <c r="AT266" s="221">
        <v>0</v>
      </c>
      <c r="AU266" s="221">
        <v>0</v>
      </c>
      <c r="AV266" s="221">
        <v>0</v>
      </c>
      <c r="AW266" s="221">
        <v>0</v>
      </c>
      <c r="AX266" s="221">
        <v>0</v>
      </c>
      <c r="AY266" s="221">
        <v>0</v>
      </c>
      <c r="AZ266" s="221">
        <v>0</v>
      </c>
      <c r="BA266" s="221">
        <v>0</v>
      </c>
      <c r="BB266" s="221">
        <v>0</v>
      </c>
      <c r="BC266" s="221">
        <v>0</v>
      </c>
      <c r="BD266" s="221">
        <v>0</v>
      </c>
      <c r="BE266" s="221">
        <v>0</v>
      </c>
      <c r="BF266" s="221">
        <v>0</v>
      </c>
      <c r="BG266" s="221">
        <v>0</v>
      </c>
      <c r="BH266" s="221">
        <v>0</v>
      </c>
      <c r="BI266" s="221">
        <v>0</v>
      </c>
      <c r="BJ266" s="221">
        <v>0</v>
      </c>
      <c r="BK266" s="221">
        <v>0</v>
      </c>
      <c r="BL266" s="221">
        <v>0</v>
      </c>
      <c r="BM266" s="221">
        <v>0</v>
      </c>
      <c r="BN266" s="221">
        <v>0</v>
      </c>
      <c r="BO266" s="221">
        <v>0</v>
      </c>
      <c r="BP266" s="221">
        <v>0</v>
      </c>
      <c r="BQ266" s="213" t="s">
        <v>102</v>
      </c>
    </row>
    <row r="267" spans="1:69" x14ac:dyDescent="0.3">
      <c r="A267" s="220">
        <v>46427</v>
      </c>
      <c r="B267" s="221">
        <v>1142.80106748</v>
      </c>
      <c r="C267" s="222"/>
      <c r="D267" s="221">
        <v>1142.80106748</v>
      </c>
      <c r="E267" s="222">
        <v>1</v>
      </c>
      <c r="F267" s="222">
        <v>1.0042102147397616</v>
      </c>
      <c r="G267" s="222">
        <v>1.0021502019999999</v>
      </c>
      <c r="H267" s="222">
        <v>1.0063694648019625</v>
      </c>
      <c r="I267" s="221">
        <v>7.2790314</v>
      </c>
      <c r="J267" s="221">
        <v>0</v>
      </c>
      <c r="K267" s="221">
        <v>7.2790314</v>
      </c>
      <c r="L267" s="221">
        <v>1150.0800988799999</v>
      </c>
      <c r="M267" s="223"/>
      <c r="N267" s="221">
        <v>0</v>
      </c>
      <c r="O267" s="221">
        <v>0</v>
      </c>
      <c r="P267" s="221">
        <v>0</v>
      </c>
      <c r="Q267" s="221">
        <v>0</v>
      </c>
      <c r="R267" s="221">
        <v>1150.0800988799999</v>
      </c>
      <c r="S267" s="222">
        <v>8714</v>
      </c>
      <c r="T267" s="221">
        <v>10021797.981640318</v>
      </c>
      <c r="U267" s="221">
        <v>0</v>
      </c>
      <c r="V267" s="221">
        <v>0</v>
      </c>
      <c r="W267" s="221">
        <v>0</v>
      </c>
      <c r="X267" s="221">
        <v>0</v>
      </c>
      <c r="Y267" s="221">
        <v>0</v>
      </c>
      <c r="Z267" s="221">
        <v>0</v>
      </c>
      <c r="AA267" s="221">
        <v>0</v>
      </c>
      <c r="AB267" s="221">
        <v>0</v>
      </c>
      <c r="AC267" s="221">
        <v>0</v>
      </c>
      <c r="AD267" s="221">
        <v>0</v>
      </c>
      <c r="AE267" s="220"/>
      <c r="AF267" s="220"/>
      <c r="AG267" s="222">
        <v>0</v>
      </c>
      <c r="AH267" s="224">
        <v>0</v>
      </c>
      <c r="AI267" s="224">
        <v>0</v>
      </c>
      <c r="AJ267" s="224">
        <v>8</v>
      </c>
      <c r="AK267" s="224">
        <v>252</v>
      </c>
      <c r="AL267" s="220"/>
      <c r="AM267" s="222"/>
      <c r="AN267" s="220"/>
      <c r="AO267" s="222"/>
      <c r="AP267" s="222">
        <v>0</v>
      </c>
      <c r="AQ267" s="222">
        <v>0</v>
      </c>
      <c r="AR267" s="224">
        <v>0</v>
      </c>
      <c r="AS267" s="224">
        <v>0</v>
      </c>
      <c r="AT267" s="221">
        <v>0</v>
      </c>
      <c r="AU267" s="221">
        <v>0</v>
      </c>
      <c r="AV267" s="221">
        <v>0</v>
      </c>
      <c r="AW267" s="221">
        <v>0</v>
      </c>
      <c r="AX267" s="221">
        <v>0</v>
      </c>
      <c r="AY267" s="221">
        <v>0</v>
      </c>
      <c r="AZ267" s="221">
        <v>0</v>
      </c>
      <c r="BA267" s="221">
        <v>0</v>
      </c>
      <c r="BB267" s="221">
        <v>0</v>
      </c>
      <c r="BC267" s="221">
        <v>0</v>
      </c>
      <c r="BD267" s="221">
        <v>0</v>
      </c>
      <c r="BE267" s="221">
        <v>0</v>
      </c>
      <c r="BF267" s="221">
        <v>0</v>
      </c>
      <c r="BG267" s="221">
        <v>0</v>
      </c>
      <c r="BH267" s="221">
        <v>0</v>
      </c>
      <c r="BI267" s="221">
        <v>0</v>
      </c>
      <c r="BJ267" s="221">
        <v>0</v>
      </c>
      <c r="BK267" s="221">
        <v>0</v>
      </c>
      <c r="BL267" s="221">
        <v>0</v>
      </c>
      <c r="BM267" s="221">
        <v>0</v>
      </c>
      <c r="BN267" s="221">
        <v>0</v>
      </c>
      <c r="BO267" s="221">
        <v>0</v>
      </c>
      <c r="BP267" s="221">
        <v>0</v>
      </c>
      <c r="BQ267" s="213" t="s">
        <v>102</v>
      </c>
    </row>
    <row r="268" spans="1:69" x14ac:dyDescent="0.3">
      <c r="A268" s="220">
        <v>46428</v>
      </c>
      <c r="B268" s="221">
        <v>1142.80106748</v>
      </c>
      <c r="C268" s="222"/>
      <c r="D268" s="221">
        <v>1142.80106748</v>
      </c>
      <c r="E268" s="222">
        <v>1.00052531</v>
      </c>
      <c r="F268" s="222">
        <v>1.0047377364076666</v>
      </c>
      <c r="G268" s="222">
        <v>1.0024193020000001</v>
      </c>
      <c r="H268" s="222">
        <v>1.0071685040238574</v>
      </c>
      <c r="I268" s="221">
        <v>8.1921740199999995</v>
      </c>
      <c r="J268" s="221">
        <v>0</v>
      </c>
      <c r="K268" s="221">
        <v>8.1921740199999995</v>
      </c>
      <c r="L268" s="221">
        <v>1150.9932415000001</v>
      </c>
      <c r="M268" s="223"/>
      <c r="N268" s="221">
        <v>0</v>
      </c>
      <c r="O268" s="221">
        <v>0</v>
      </c>
      <c r="P268" s="221">
        <v>0</v>
      </c>
      <c r="Q268" s="221">
        <v>0</v>
      </c>
      <c r="R268" s="221">
        <v>1150.9932415000001</v>
      </c>
      <c r="S268" s="222">
        <v>8714</v>
      </c>
      <c r="T268" s="221">
        <v>10029755.106431</v>
      </c>
      <c r="U268" s="221">
        <v>0</v>
      </c>
      <c r="V268" s="221">
        <v>0</v>
      </c>
      <c r="W268" s="221">
        <v>0</v>
      </c>
      <c r="X268" s="221">
        <v>0</v>
      </c>
      <c r="Y268" s="221">
        <v>0</v>
      </c>
      <c r="Z268" s="221">
        <v>0</v>
      </c>
      <c r="AA268" s="221">
        <v>0</v>
      </c>
      <c r="AB268" s="221">
        <v>0</v>
      </c>
      <c r="AC268" s="221">
        <v>0</v>
      </c>
      <c r="AD268" s="221">
        <v>0</v>
      </c>
      <c r="AE268" s="220"/>
      <c r="AF268" s="220"/>
      <c r="AG268" s="222">
        <v>0</v>
      </c>
      <c r="AH268" s="224">
        <v>0</v>
      </c>
      <c r="AI268" s="224">
        <v>0</v>
      </c>
      <c r="AJ268" s="224">
        <v>9</v>
      </c>
      <c r="AK268" s="224">
        <v>252</v>
      </c>
      <c r="AL268" s="220"/>
      <c r="AM268" s="222"/>
      <c r="AN268" s="220"/>
      <c r="AO268" s="222"/>
      <c r="AP268" s="222">
        <v>0</v>
      </c>
      <c r="AQ268" s="222">
        <v>0</v>
      </c>
      <c r="AR268" s="224">
        <v>0</v>
      </c>
      <c r="AS268" s="224">
        <v>0</v>
      </c>
      <c r="AT268" s="221">
        <v>0</v>
      </c>
      <c r="AU268" s="221">
        <v>0</v>
      </c>
      <c r="AV268" s="221">
        <v>0</v>
      </c>
      <c r="AW268" s="221">
        <v>0</v>
      </c>
      <c r="AX268" s="221">
        <v>0</v>
      </c>
      <c r="AY268" s="221">
        <v>0</v>
      </c>
      <c r="AZ268" s="221">
        <v>0</v>
      </c>
      <c r="BA268" s="221">
        <v>0</v>
      </c>
      <c r="BB268" s="221">
        <v>0</v>
      </c>
      <c r="BC268" s="221">
        <v>0</v>
      </c>
      <c r="BD268" s="221">
        <v>0</v>
      </c>
      <c r="BE268" s="221">
        <v>0</v>
      </c>
      <c r="BF268" s="221">
        <v>0</v>
      </c>
      <c r="BG268" s="221">
        <v>0</v>
      </c>
      <c r="BH268" s="221">
        <v>0</v>
      </c>
      <c r="BI268" s="221">
        <v>0</v>
      </c>
      <c r="BJ268" s="221">
        <v>0</v>
      </c>
      <c r="BK268" s="221">
        <v>0</v>
      </c>
      <c r="BL268" s="221">
        <v>0</v>
      </c>
      <c r="BM268" s="221">
        <v>0</v>
      </c>
      <c r="BN268" s="221">
        <v>0</v>
      </c>
      <c r="BO268" s="221">
        <v>0</v>
      </c>
      <c r="BP268" s="221">
        <v>0</v>
      </c>
      <c r="BQ268" s="213" t="s">
        <v>102</v>
      </c>
    </row>
    <row r="269" spans="1:69" x14ac:dyDescent="0.3">
      <c r="A269" s="220">
        <v>46429</v>
      </c>
      <c r="B269" s="221">
        <v>1142.80106748</v>
      </c>
      <c r="C269" s="222"/>
      <c r="D269" s="221">
        <v>1142.80106748</v>
      </c>
      <c r="E269" s="222">
        <v>1.00052531</v>
      </c>
      <c r="F269" s="222">
        <v>1.0052655351879789</v>
      </c>
      <c r="G269" s="222">
        <v>1.0026884739999999</v>
      </c>
      <c r="H269" s="222">
        <v>1.0079681702673857</v>
      </c>
      <c r="I269" s="221">
        <v>9.1060331800000007</v>
      </c>
      <c r="J269" s="221">
        <v>0</v>
      </c>
      <c r="K269" s="221">
        <v>9.1060331800000007</v>
      </c>
      <c r="L269" s="221">
        <v>1151.90710066</v>
      </c>
      <c r="M269" s="223"/>
      <c r="N269" s="221">
        <v>0</v>
      </c>
      <c r="O269" s="221">
        <v>0</v>
      </c>
      <c r="P269" s="221">
        <v>0</v>
      </c>
      <c r="Q269" s="221">
        <v>0</v>
      </c>
      <c r="R269" s="221">
        <v>1151.90710066</v>
      </c>
      <c r="S269" s="222">
        <v>8714</v>
      </c>
      <c r="T269" s="221">
        <v>10037718.475151239</v>
      </c>
      <c r="U269" s="221">
        <v>0</v>
      </c>
      <c r="V269" s="221">
        <v>0</v>
      </c>
      <c r="W269" s="221">
        <v>0</v>
      </c>
      <c r="X269" s="221">
        <v>0</v>
      </c>
      <c r="Y269" s="221">
        <v>0</v>
      </c>
      <c r="Z269" s="221">
        <v>0</v>
      </c>
      <c r="AA269" s="221">
        <v>0</v>
      </c>
      <c r="AB269" s="221">
        <v>0</v>
      </c>
      <c r="AC269" s="221">
        <v>0</v>
      </c>
      <c r="AD269" s="221">
        <v>0</v>
      </c>
      <c r="AE269" s="220"/>
      <c r="AF269" s="220"/>
      <c r="AG269" s="222">
        <v>0</v>
      </c>
      <c r="AH269" s="224">
        <v>0</v>
      </c>
      <c r="AI269" s="224">
        <v>0</v>
      </c>
      <c r="AJ269" s="224">
        <v>10</v>
      </c>
      <c r="AK269" s="224">
        <v>252</v>
      </c>
      <c r="AL269" s="220"/>
      <c r="AM269" s="222"/>
      <c r="AN269" s="220"/>
      <c r="AO269" s="222"/>
      <c r="AP269" s="222">
        <v>0</v>
      </c>
      <c r="AQ269" s="222">
        <v>0</v>
      </c>
      <c r="AR269" s="224">
        <v>0</v>
      </c>
      <c r="AS269" s="224">
        <v>0</v>
      </c>
      <c r="AT269" s="221">
        <v>0</v>
      </c>
      <c r="AU269" s="221">
        <v>0</v>
      </c>
      <c r="AV269" s="221">
        <v>0</v>
      </c>
      <c r="AW269" s="221">
        <v>0</v>
      </c>
      <c r="AX269" s="221">
        <v>0</v>
      </c>
      <c r="AY269" s="221">
        <v>0</v>
      </c>
      <c r="AZ269" s="221">
        <v>0</v>
      </c>
      <c r="BA269" s="221">
        <v>0</v>
      </c>
      <c r="BB269" s="221">
        <v>0</v>
      </c>
      <c r="BC269" s="221">
        <v>0</v>
      </c>
      <c r="BD269" s="221">
        <v>0</v>
      </c>
      <c r="BE269" s="221">
        <v>0</v>
      </c>
      <c r="BF269" s="221">
        <v>0</v>
      </c>
      <c r="BG269" s="221">
        <v>0</v>
      </c>
      <c r="BH269" s="221">
        <v>0</v>
      </c>
      <c r="BI269" s="221">
        <v>0</v>
      </c>
      <c r="BJ269" s="221">
        <v>0</v>
      </c>
      <c r="BK269" s="221">
        <v>0</v>
      </c>
      <c r="BL269" s="221">
        <v>0</v>
      </c>
      <c r="BM269" s="221">
        <v>0</v>
      </c>
      <c r="BN269" s="221">
        <v>0</v>
      </c>
      <c r="BO269" s="221">
        <v>0</v>
      </c>
      <c r="BP269" s="221">
        <v>0</v>
      </c>
      <c r="BQ269" s="213" t="s">
        <v>102</v>
      </c>
    </row>
    <row r="270" spans="1:69" x14ac:dyDescent="0.3">
      <c r="A270" s="220">
        <v>46430</v>
      </c>
      <c r="B270" s="221">
        <v>1142.80106748</v>
      </c>
      <c r="C270" s="222"/>
      <c r="D270" s="221">
        <v>1142.80106748</v>
      </c>
      <c r="E270" s="222">
        <v>1.00052531</v>
      </c>
      <c r="F270" s="222">
        <v>1.0057936112262684</v>
      </c>
      <c r="G270" s="222">
        <v>1.0029577190000001</v>
      </c>
      <c r="H270" s="222">
        <v>1.0087684648703756</v>
      </c>
      <c r="I270" s="221">
        <v>10.02061116</v>
      </c>
      <c r="J270" s="221">
        <v>0</v>
      </c>
      <c r="K270" s="221">
        <v>10.02061116</v>
      </c>
      <c r="L270" s="221">
        <v>1152.8216786400001</v>
      </c>
      <c r="M270" s="223"/>
      <c r="N270" s="221">
        <v>0</v>
      </c>
      <c r="O270" s="221">
        <v>0</v>
      </c>
      <c r="P270" s="221">
        <v>0</v>
      </c>
      <c r="Q270" s="221">
        <v>0</v>
      </c>
      <c r="R270" s="221">
        <v>1152.8216786400001</v>
      </c>
      <c r="S270" s="222">
        <v>8714</v>
      </c>
      <c r="T270" s="221">
        <v>10045688.10766896</v>
      </c>
      <c r="U270" s="221">
        <v>0</v>
      </c>
      <c r="V270" s="221">
        <v>0</v>
      </c>
      <c r="W270" s="221">
        <v>0</v>
      </c>
      <c r="X270" s="221">
        <v>0</v>
      </c>
      <c r="Y270" s="221">
        <v>0</v>
      </c>
      <c r="Z270" s="221">
        <v>0</v>
      </c>
      <c r="AA270" s="221">
        <v>0</v>
      </c>
      <c r="AB270" s="221">
        <v>0</v>
      </c>
      <c r="AC270" s="221">
        <v>0</v>
      </c>
      <c r="AD270" s="221">
        <v>0</v>
      </c>
      <c r="AE270" s="220"/>
      <c r="AF270" s="220"/>
      <c r="AG270" s="222">
        <v>0</v>
      </c>
      <c r="AH270" s="224">
        <v>0</v>
      </c>
      <c r="AI270" s="224">
        <v>0</v>
      </c>
      <c r="AJ270" s="224">
        <v>11</v>
      </c>
      <c r="AK270" s="224">
        <v>252</v>
      </c>
      <c r="AL270" s="220"/>
      <c r="AM270" s="222"/>
      <c r="AN270" s="220"/>
      <c r="AO270" s="222"/>
      <c r="AP270" s="222">
        <v>0</v>
      </c>
      <c r="AQ270" s="222">
        <v>0</v>
      </c>
      <c r="AR270" s="224">
        <v>0</v>
      </c>
      <c r="AS270" s="224">
        <v>0</v>
      </c>
      <c r="AT270" s="221">
        <v>0</v>
      </c>
      <c r="AU270" s="221">
        <v>0</v>
      </c>
      <c r="AV270" s="221">
        <v>0</v>
      </c>
      <c r="AW270" s="221">
        <v>0</v>
      </c>
      <c r="AX270" s="221">
        <v>0</v>
      </c>
      <c r="AY270" s="221">
        <v>0</v>
      </c>
      <c r="AZ270" s="221">
        <v>0</v>
      </c>
      <c r="BA270" s="221">
        <v>0</v>
      </c>
      <c r="BB270" s="221">
        <v>0</v>
      </c>
      <c r="BC270" s="221">
        <v>0</v>
      </c>
      <c r="BD270" s="221">
        <v>0</v>
      </c>
      <c r="BE270" s="221">
        <v>0</v>
      </c>
      <c r="BF270" s="221">
        <v>0</v>
      </c>
      <c r="BG270" s="221">
        <v>0</v>
      </c>
      <c r="BH270" s="221">
        <v>0</v>
      </c>
      <c r="BI270" s="221">
        <v>0</v>
      </c>
      <c r="BJ270" s="221">
        <v>0</v>
      </c>
      <c r="BK270" s="221">
        <v>0</v>
      </c>
      <c r="BL270" s="221">
        <v>0</v>
      </c>
      <c r="BM270" s="221">
        <v>0</v>
      </c>
      <c r="BN270" s="221">
        <v>0</v>
      </c>
      <c r="BO270" s="221">
        <v>0</v>
      </c>
      <c r="BP270" s="221">
        <v>0</v>
      </c>
      <c r="BQ270" s="213" t="s">
        <v>102</v>
      </c>
    </row>
    <row r="271" spans="1:69" x14ac:dyDescent="0.3">
      <c r="A271" s="220">
        <v>46431</v>
      </c>
      <c r="B271" s="221">
        <v>1142.80106748</v>
      </c>
      <c r="C271" s="222"/>
      <c r="D271" s="221">
        <v>1142.80106748</v>
      </c>
      <c r="E271" s="222">
        <v>1</v>
      </c>
      <c r="F271" s="222">
        <v>1.0057936112262684</v>
      </c>
      <c r="G271" s="222">
        <v>1.0029577190000001</v>
      </c>
      <c r="H271" s="222">
        <v>1.0087684648703756</v>
      </c>
      <c r="I271" s="221">
        <v>10.02061116</v>
      </c>
      <c r="J271" s="221">
        <v>0</v>
      </c>
      <c r="K271" s="221">
        <v>10.02061116</v>
      </c>
      <c r="L271" s="221">
        <v>1152.8216786400001</v>
      </c>
      <c r="M271" s="223"/>
      <c r="N271" s="221">
        <v>0</v>
      </c>
      <c r="O271" s="221">
        <v>0</v>
      </c>
      <c r="P271" s="221">
        <v>0</v>
      </c>
      <c r="Q271" s="221">
        <v>0</v>
      </c>
      <c r="R271" s="221">
        <v>1152.8216786400001</v>
      </c>
      <c r="S271" s="222">
        <v>8714</v>
      </c>
      <c r="T271" s="221">
        <v>10045688.10766896</v>
      </c>
      <c r="U271" s="221">
        <v>0</v>
      </c>
      <c r="V271" s="221">
        <v>0</v>
      </c>
      <c r="W271" s="221">
        <v>0</v>
      </c>
      <c r="X271" s="221">
        <v>0</v>
      </c>
      <c r="Y271" s="221">
        <v>0</v>
      </c>
      <c r="Z271" s="221">
        <v>0</v>
      </c>
      <c r="AA271" s="221">
        <v>0</v>
      </c>
      <c r="AB271" s="221">
        <v>0</v>
      </c>
      <c r="AC271" s="221">
        <v>0</v>
      </c>
      <c r="AD271" s="221">
        <v>0</v>
      </c>
      <c r="AE271" s="220"/>
      <c r="AF271" s="220"/>
      <c r="AG271" s="222">
        <v>0</v>
      </c>
      <c r="AH271" s="224">
        <v>0</v>
      </c>
      <c r="AI271" s="224">
        <v>0</v>
      </c>
      <c r="AJ271" s="224">
        <v>11</v>
      </c>
      <c r="AK271" s="224">
        <v>252</v>
      </c>
      <c r="AL271" s="220"/>
      <c r="AM271" s="222"/>
      <c r="AN271" s="220"/>
      <c r="AO271" s="222"/>
      <c r="AP271" s="222">
        <v>0</v>
      </c>
      <c r="AQ271" s="222">
        <v>0</v>
      </c>
      <c r="AR271" s="224">
        <v>0</v>
      </c>
      <c r="AS271" s="224">
        <v>0</v>
      </c>
      <c r="AT271" s="221">
        <v>0</v>
      </c>
      <c r="AU271" s="221">
        <v>0</v>
      </c>
      <c r="AV271" s="221">
        <v>0</v>
      </c>
      <c r="AW271" s="221">
        <v>0</v>
      </c>
      <c r="AX271" s="221">
        <v>0</v>
      </c>
      <c r="AY271" s="221">
        <v>0</v>
      </c>
      <c r="AZ271" s="221">
        <v>0</v>
      </c>
      <c r="BA271" s="221">
        <v>0</v>
      </c>
      <c r="BB271" s="221">
        <v>0</v>
      </c>
      <c r="BC271" s="221">
        <v>0</v>
      </c>
      <c r="BD271" s="221">
        <v>0</v>
      </c>
      <c r="BE271" s="221">
        <v>0</v>
      </c>
      <c r="BF271" s="221">
        <v>0</v>
      </c>
      <c r="BG271" s="221">
        <v>0</v>
      </c>
      <c r="BH271" s="221">
        <v>0</v>
      </c>
      <c r="BI271" s="221">
        <v>0</v>
      </c>
      <c r="BJ271" s="221">
        <v>0</v>
      </c>
      <c r="BK271" s="221">
        <v>0</v>
      </c>
      <c r="BL271" s="221">
        <v>0</v>
      </c>
      <c r="BM271" s="221">
        <v>0</v>
      </c>
      <c r="BN271" s="221">
        <v>0</v>
      </c>
      <c r="BO271" s="221">
        <v>0</v>
      </c>
      <c r="BP271" s="221">
        <v>0</v>
      </c>
      <c r="BQ271" s="213" t="s">
        <v>102</v>
      </c>
    </row>
    <row r="272" spans="1:69" x14ac:dyDescent="0.3">
      <c r="A272" s="220">
        <v>46432</v>
      </c>
      <c r="B272" s="221">
        <v>1142.80106748</v>
      </c>
      <c r="C272" s="222"/>
      <c r="D272" s="221">
        <v>1142.80106748</v>
      </c>
      <c r="E272" s="222">
        <v>1</v>
      </c>
      <c r="F272" s="222">
        <v>1.0057936112262684</v>
      </c>
      <c r="G272" s="222">
        <v>1.0029577190000001</v>
      </c>
      <c r="H272" s="222">
        <v>1.0087684648703756</v>
      </c>
      <c r="I272" s="221">
        <v>10.02061116</v>
      </c>
      <c r="J272" s="221">
        <v>0</v>
      </c>
      <c r="K272" s="221">
        <v>10.02061116</v>
      </c>
      <c r="L272" s="221">
        <v>1152.8216786400001</v>
      </c>
      <c r="M272" s="223"/>
      <c r="N272" s="221">
        <v>0</v>
      </c>
      <c r="O272" s="221">
        <v>0</v>
      </c>
      <c r="P272" s="221">
        <v>0</v>
      </c>
      <c r="Q272" s="221">
        <v>0</v>
      </c>
      <c r="R272" s="221">
        <v>1152.8216786400001</v>
      </c>
      <c r="S272" s="222">
        <v>8714</v>
      </c>
      <c r="T272" s="221">
        <v>10045688.10766896</v>
      </c>
      <c r="U272" s="221">
        <v>0</v>
      </c>
      <c r="V272" s="221">
        <v>0</v>
      </c>
      <c r="W272" s="221">
        <v>0</v>
      </c>
      <c r="X272" s="221">
        <v>0</v>
      </c>
      <c r="Y272" s="221">
        <v>0</v>
      </c>
      <c r="Z272" s="221">
        <v>0</v>
      </c>
      <c r="AA272" s="221">
        <v>0</v>
      </c>
      <c r="AB272" s="221">
        <v>0</v>
      </c>
      <c r="AC272" s="221">
        <v>0</v>
      </c>
      <c r="AD272" s="221">
        <v>0</v>
      </c>
      <c r="AE272" s="220"/>
      <c r="AF272" s="220"/>
      <c r="AG272" s="222">
        <v>0</v>
      </c>
      <c r="AH272" s="224">
        <v>0</v>
      </c>
      <c r="AI272" s="224">
        <v>0</v>
      </c>
      <c r="AJ272" s="224">
        <v>11</v>
      </c>
      <c r="AK272" s="224">
        <v>252</v>
      </c>
      <c r="AL272" s="220"/>
      <c r="AM272" s="222"/>
      <c r="AN272" s="220"/>
      <c r="AO272" s="222"/>
      <c r="AP272" s="222">
        <v>0</v>
      </c>
      <c r="AQ272" s="222">
        <v>0</v>
      </c>
      <c r="AR272" s="224">
        <v>0</v>
      </c>
      <c r="AS272" s="224">
        <v>0</v>
      </c>
      <c r="AT272" s="221">
        <v>0</v>
      </c>
      <c r="AU272" s="221">
        <v>0</v>
      </c>
      <c r="AV272" s="221">
        <v>0</v>
      </c>
      <c r="AW272" s="221">
        <v>0</v>
      </c>
      <c r="AX272" s="221">
        <v>0</v>
      </c>
      <c r="AY272" s="221">
        <v>0</v>
      </c>
      <c r="AZ272" s="221">
        <v>0</v>
      </c>
      <c r="BA272" s="221">
        <v>0</v>
      </c>
      <c r="BB272" s="221">
        <v>0</v>
      </c>
      <c r="BC272" s="221">
        <v>0</v>
      </c>
      <c r="BD272" s="221">
        <v>0</v>
      </c>
      <c r="BE272" s="221">
        <v>0</v>
      </c>
      <c r="BF272" s="221">
        <v>0</v>
      </c>
      <c r="BG272" s="221">
        <v>0</v>
      </c>
      <c r="BH272" s="221">
        <v>0</v>
      </c>
      <c r="BI272" s="221">
        <v>0</v>
      </c>
      <c r="BJ272" s="221">
        <v>0</v>
      </c>
      <c r="BK272" s="221">
        <v>0</v>
      </c>
      <c r="BL272" s="221">
        <v>0</v>
      </c>
      <c r="BM272" s="221">
        <v>0</v>
      </c>
      <c r="BN272" s="221">
        <v>0</v>
      </c>
      <c r="BO272" s="221">
        <v>0</v>
      </c>
      <c r="BP272" s="221">
        <v>0</v>
      </c>
      <c r="BQ272" s="213" t="s">
        <v>102</v>
      </c>
    </row>
    <row r="273" spans="1:69" x14ac:dyDescent="0.3">
      <c r="A273" s="220">
        <v>46433</v>
      </c>
      <c r="B273" s="221">
        <v>1142.80106748</v>
      </c>
      <c r="C273" s="222"/>
      <c r="D273" s="221">
        <v>1142.80106748</v>
      </c>
      <c r="E273" s="222">
        <v>1.00052531</v>
      </c>
      <c r="F273" s="222">
        <v>1.0063219646681818</v>
      </c>
      <c r="G273" s="222">
        <v>1.003227036</v>
      </c>
      <c r="H273" s="222">
        <v>1.0095693971925104</v>
      </c>
      <c r="I273" s="221">
        <v>10.935917099999999</v>
      </c>
      <c r="J273" s="221">
        <v>0</v>
      </c>
      <c r="K273" s="221">
        <v>10.935917099999999</v>
      </c>
      <c r="L273" s="221">
        <v>1153.7369845800001</v>
      </c>
      <c r="M273" s="223"/>
      <c r="N273" s="221">
        <v>0</v>
      </c>
      <c r="O273" s="221">
        <v>0</v>
      </c>
      <c r="P273" s="221">
        <v>0</v>
      </c>
      <c r="Q273" s="221">
        <v>0</v>
      </c>
      <c r="R273" s="221">
        <v>1153.7369845799999</v>
      </c>
      <c r="S273" s="222">
        <v>8714</v>
      </c>
      <c r="T273" s="221">
        <v>10053664.083630119</v>
      </c>
      <c r="U273" s="221">
        <v>0</v>
      </c>
      <c r="V273" s="221">
        <v>0</v>
      </c>
      <c r="W273" s="221">
        <v>0</v>
      </c>
      <c r="X273" s="221">
        <v>0</v>
      </c>
      <c r="Y273" s="221">
        <v>0</v>
      </c>
      <c r="Z273" s="221">
        <v>0</v>
      </c>
      <c r="AA273" s="221">
        <v>0</v>
      </c>
      <c r="AB273" s="221">
        <v>0</v>
      </c>
      <c r="AC273" s="221">
        <v>0</v>
      </c>
      <c r="AD273" s="221">
        <v>0</v>
      </c>
      <c r="AE273" s="220"/>
      <c r="AF273" s="220"/>
      <c r="AG273" s="222">
        <v>0</v>
      </c>
      <c r="AH273" s="224">
        <v>0</v>
      </c>
      <c r="AI273" s="224">
        <v>0</v>
      </c>
      <c r="AJ273" s="224">
        <v>12</v>
      </c>
      <c r="AK273" s="224">
        <v>252</v>
      </c>
      <c r="AL273" s="220"/>
      <c r="AM273" s="222"/>
      <c r="AN273" s="220"/>
      <c r="AO273" s="222"/>
      <c r="AP273" s="222">
        <v>0</v>
      </c>
      <c r="AQ273" s="222">
        <v>0</v>
      </c>
      <c r="AR273" s="224">
        <v>0</v>
      </c>
      <c r="AS273" s="224">
        <v>0</v>
      </c>
      <c r="AT273" s="221">
        <v>0</v>
      </c>
      <c r="AU273" s="221">
        <v>0</v>
      </c>
      <c r="AV273" s="221">
        <v>0</v>
      </c>
      <c r="AW273" s="221">
        <v>0</v>
      </c>
      <c r="AX273" s="221">
        <v>0</v>
      </c>
      <c r="AY273" s="221">
        <v>0</v>
      </c>
      <c r="AZ273" s="221">
        <v>0</v>
      </c>
      <c r="BA273" s="221">
        <v>0</v>
      </c>
      <c r="BB273" s="221">
        <v>0</v>
      </c>
      <c r="BC273" s="221">
        <v>0</v>
      </c>
      <c r="BD273" s="221">
        <v>0</v>
      </c>
      <c r="BE273" s="221">
        <v>0</v>
      </c>
      <c r="BF273" s="221">
        <v>0</v>
      </c>
      <c r="BG273" s="221">
        <v>0</v>
      </c>
      <c r="BH273" s="221">
        <v>0</v>
      </c>
      <c r="BI273" s="221">
        <v>0</v>
      </c>
      <c r="BJ273" s="221">
        <v>0</v>
      </c>
      <c r="BK273" s="221">
        <v>0</v>
      </c>
      <c r="BL273" s="221">
        <v>0</v>
      </c>
      <c r="BM273" s="221">
        <v>0</v>
      </c>
      <c r="BN273" s="221">
        <v>0</v>
      </c>
      <c r="BO273" s="221">
        <v>0</v>
      </c>
      <c r="BP273" s="221">
        <v>0</v>
      </c>
      <c r="BQ273" s="213" t="s">
        <v>102</v>
      </c>
    </row>
    <row r="274" spans="1:69" x14ac:dyDescent="0.3">
      <c r="A274" s="220">
        <v>46434</v>
      </c>
      <c r="B274" s="221">
        <v>1142.80106748</v>
      </c>
      <c r="C274" s="222"/>
      <c r="D274" s="221">
        <v>1142.80106748</v>
      </c>
      <c r="E274" s="222">
        <v>1.00052531</v>
      </c>
      <c r="F274" s="222">
        <v>1.0068505956594416</v>
      </c>
      <c r="G274" s="222">
        <v>1.003496425</v>
      </c>
      <c r="H274" s="222">
        <v>1.010370977609105</v>
      </c>
      <c r="I274" s="221">
        <v>11.85196472</v>
      </c>
      <c r="J274" s="221">
        <v>0</v>
      </c>
      <c r="K274" s="221">
        <v>11.85196472</v>
      </c>
      <c r="L274" s="221">
        <v>1154.6530322000001</v>
      </c>
      <c r="M274" s="223"/>
      <c r="N274" s="221">
        <v>0</v>
      </c>
      <c r="O274" s="221">
        <v>0</v>
      </c>
      <c r="P274" s="221">
        <v>0</v>
      </c>
      <c r="Q274" s="221">
        <v>0</v>
      </c>
      <c r="R274" s="221">
        <v>1154.6530322000001</v>
      </c>
      <c r="S274" s="222">
        <v>8714</v>
      </c>
      <c r="T274" s="221">
        <v>10061646.522590801</v>
      </c>
      <c r="U274" s="221">
        <v>0</v>
      </c>
      <c r="V274" s="221">
        <v>0</v>
      </c>
      <c r="W274" s="221">
        <v>0</v>
      </c>
      <c r="X274" s="221">
        <v>0</v>
      </c>
      <c r="Y274" s="221">
        <v>0</v>
      </c>
      <c r="Z274" s="221">
        <v>0</v>
      </c>
      <c r="AA274" s="221">
        <v>0</v>
      </c>
      <c r="AB274" s="221">
        <v>0</v>
      </c>
      <c r="AC274" s="221">
        <v>0</v>
      </c>
      <c r="AD274" s="221">
        <v>0</v>
      </c>
      <c r="AE274" s="220"/>
      <c r="AF274" s="220"/>
      <c r="AG274" s="222">
        <v>0</v>
      </c>
      <c r="AH274" s="224">
        <v>0</v>
      </c>
      <c r="AI274" s="224">
        <v>0</v>
      </c>
      <c r="AJ274" s="224">
        <v>13</v>
      </c>
      <c r="AK274" s="224">
        <v>252</v>
      </c>
      <c r="AL274" s="220"/>
      <c r="AM274" s="222"/>
      <c r="AN274" s="220"/>
      <c r="AO274" s="222"/>
      <c r="AP274" s="222">
        <v>0</v>
      </c>
      <c r="AQ274" s="222">
        <v>0</v>
      </c>
      <c r="AR274" s="224">
        <v>0</v>
      </c>
      <c r="AS274" s="224">
        <v>0</v>
      </c>
      <c r="AT274" s="221">
        <v>0</v>
      </c>
      <c r="AU274" s="221">
        <v>0</v>
      </c>
      <c r="AV274" s="221">
        <v>0</v>
      </c>
      <c r="AW274" s="221">
        <v>0</v>
      </c>
      <c r="AX274" s="221">
        <v>0</v>
      </c>
      <c r="AY274" s="221">
        <v>0</v>
      </c>
      <c r="AZ274" s="221">
        <v>0</v>
      </c>
      <c r="BA274" s="221">
        <v>0</v>
      </c>
      <c r="BB274" s="221">
        <v>0</v>
      </c>
      <c r="BC274" s="221">
        <v>0</v>
      </c>
      <c r="BD274" s="221">
        <v>0</v>
      </c>
      <c r="BE274" s="221">
        <v>0</v>
      </c>
      <c r="BF274" s="221">
        <v>0</v>
      </c>
      <c r="BG274" s="221">
        <v>0</v>
      </c>
      <c r="BH274" s="221">
        <v>0</v>
      </c>
      <c r="BI274" s="221">
        <v>0</v>
      </c>
      <c r="BJ274" s="221">
        <v>0</v>
      </c>
      <c r="BK274" s="221">
        <v>0</v>
      </c>
      <c r="BL274" s="221">
        <v>0</v>
      </c>
      <c r="BM274" s="221">
        <v>0</v>
      </c>
      <c r="BN274" s="221">
        <v>0</v>
      </c>
      <c r="BO274" s="221">
        <v>0</v>
      </c>
      <c r="BP274" s="221">
        <v>0</v>
      </c>
      <c r="BQ274" s="213" t="s">
        <v>102</v>
      </c>
    </row>
    <row r="275" spans="1:69" x14ac:dyDescent="0.3">
      <c r="A275" s="220">
        <v>46435</v>
      </c>
      <c r="B275" s="221">
        <v>1142.80106748</v>
      </c>
      <c r="C275" s="222"/>
      <c r="D275" s="221">
        <v>1142.80106748</v>
      </c>
      <c r="E275" s="222">
        <v>1.00052531</v>
      </c>
      <c r="F275" s="222">
        <v>1.0073795043458473</v>
      </c>
      <c r="G275" s="222">
        <v>1.0037658869999999</v>
      </c>
      <c r="H275" s="222">
        <v>1.0111731773631165</v>
      </c>
      <c r="I275" s="221">
        <v>12.7687186</v>
      </c>
      <c r="J275" s="221">
        <v>0</v>
      </c>
      <c r="K275" s="221">
        <v>12.7687186</v>
      </c>
      <c r="L275" s="221">
        <v>1155.5697860800001</v>
      </c>
      <c r="M275" s="223"/>
      <c r="N275" s="221">
        <v>0</v>
      </c>
      <c r="O275" s="221">
        <v>0</v>
      </c>
      <c r="P275" s="221">
        <v>0</v>
      </c>
      <c r="Q275" s="221">
        <v>0</v>
      </c>
      <c r="R275" s="221">
        <v>1155.5697860800001</v>
      </c>
      <c r="S275" s="222">
        <v>8714</v>
      </c>
      <c r="T275" s="221">
        <v>10069635.11590112</v>
      </c>
      <c r="U275" s="221">
        <v>0</v>
      </c>
      <c r="V275" s="221">
        <v>0</v>
      </c>
      <c r="W275" s="221">
        <v>0</v>
      </c>
      <c r="X275" s="221">
        <v>0</v>
      </c>
      <c r="Y275" s="221">
        <v>0</v>
      </c>
      <c r="Z275" s="221">
        <v>0</v>
      </c>
      <c r="AA275" s="221">
        <v>0</v>
      </c>
      <c r="AB275" s="221">
        <v>0</v>
      </c>
      <c r="AC275" s="221">
        <v>0</v>
      </c>
      <c r="AD275" s="221">
        <v>0</v>
      </c>
      <c r="AE275" s="220"/>
      <c r="AF275" s="220"/>
      <c r="AG275" s="222">
        <v>0</v>
      </c>
      <c r="AH275" s="224">
        <v>0</v>
      </c>
      <c r="AI275" s="224">
        <v>0</v>
      </c>
      <c r="AJ275" s="224">
        <v>14</v>
      </c>
      <c r="AK275" s="224">
        <v>252</v>
      </c>
      <c r="AL275" s="220"/>
      <c r="AM275" s="222"/>
      <c r="AN275" s="220"/>
      <c r="AO275" s="222"/>
      <c r="AP275" s="222">
        <v>0</v>
      </c>
      <c r="AQ275" s="222">
        <v>0</v>
      </c>
      <c r="AR275" s="224">
        <v>0</v>
      </c>
      <c r="AS275" s="224">
        <v>0</v>
      </c>
      <c r="AT275" s="221">
        <v>0</v>
      </c>
      <c r="AU275" s="221">
        <v>0</v>
      </c>
      <c r="AV275" s="221">
        <v>0</v>
      </c>
      <c r="AW275" s="221">
        <v>0</v>
      </c>
      <c r="AX275" s="221">
        <v>0</v>
      </c>
      <c r="AY275" s="221">
        <v>0</v>
      </c>
      <c r="AZ275" s="221">
        <v>0</v>
      </c>
      <c r="BA275" s="221">
        <v>0</v>
      </c>
      <c r="BB275" s="221">
        <v>0</v>
      </c>
      <c r="BC275" s="221">
        <v>0</v>
      </c>
      <c r="BD275" s="221">
        <v>0</v>
      </c>
      <c r="BE275" s="221">
        <v>0</v>
      </c>
      <c r="BF275" s="221">
        <v>0</v>
      </c>
      <c r="BG275" s="221">
        <v>0</v>
      </c>
      <c r="BH275" s="221">
        <v>0</v>
      </c>
      <c r="BI275" s="221">
        <v>0</v>
      </c>
      <c r="BJ275" s="221">
        <v>0</v>
      </c>
      <c r="BK275" s="221">
        <v>0</v>
      </c>
      <c r="BL275" s="221">
        <v>0</v>
      </c>
      <c r="BM275" s="221">
        <v>0</v>
      </c>
      <c r="BN275" s="221">
        <v>0</v>
      </c>
      <c r="BO275" s="221">
        <v>0</v>
      </c>
      <c r="BP275" s="221">
        <v>0</v>
      </c>
      <c r="BQ275" s="213" t="s">
        <v>102</v>
      </c>
    </row>
    <row r="276" spans="1:69" x14ac:dyDescent="0.3">
      <c r="A276" s="220">
        <v>46436</v>
      </c>
      <c r="B276" s="221">
        <v>1142.80106748</v>
      </c>
      <c r="C276" s="222"/>
      <c r="D276" s="221">
        <v>1142.80106748</v>
      </c>
      <c r="E276" s="222">
        <v>1.00052531</v>
      </c>
      <c r="F276" s="222">
        <v>1.0079086908732753</v>
      </c>
      <c r="G276" s="222">
        <v>1.004035421</v>
      </c>
      <c r="H276" s="222">
        <v>1.0119760258937085</v>
      </c>
      <c r="I276" s="221">
        <v>13.68621529</v>
      </c>
      <c r="J276" s="221">
        <v>0</v>
      </c>
      <c r="K276" s="221">
        <v>13.68621529</v>
      </c>
      <c r="L276" s="221">
        <v>1156.4872827700001</v>
      </c>
      <c r="M276" s="223"/>
      <c r="N276" s="221">
        <v>0</v>
      </c>
      <c r="O276" s="221">
        <v>0</v>
      </c>
      <c r="P276" s="221">
        <v>0</v>
      </c>
      <c r="Q276" s="221">
        <v>0</v>
      </c>
      <c r="R276" s="221">
        <v>1156.4872827700001</v>
      </c>
      <c r="S276" s="222">
        <v>8714</v>
      </c>
      <c r="T276" s="221">
        <v>10077630.182057781</v>
      </c>
      <c r="U276" s="221">
        <v>0</v>
      </c>
      <c r="V276" s="221">
        <v>0</v>
      </c>
      <c r="W276" s="221">
        <v>0</v>
      </c>
      <c r="X276" s="221">
        <v>0</v>
      </c>
      <c r="Y276" s="221">
        <v>0</v>
      </c>
      <c r="Z276" s="221">
        <v>0</v>
      </c>
      <c r="AA276" s="221">
        <v>0</v>
      </c>
      <c r="AB276" s="221">
        <v>0</v>
      </c>
      <c r="AC276" s="221">
        <v>0</v>
      </c>
      <c r="AD276" s="221">
        <v>0</v>
      </c>
      <c r="AE276" s="220"/>
      <c r="AF276" s="220"/>
      <c r="AG276" s="222">
        <v>0</v>
      </c>
      <c r="AH276" s="224">
        <v>0</v>
      </c>
      <c r="AI276" s="224">
        <v>0</v>
      </c>
      <c r="AJ276" s="224">
        <v>15</v>
      </c>
      <c r="AK276" s="224">
        <v>252</v>
      </c>
      <c r="AL276" s="220"/>
      <c r="AM276" s="222"/>
      <c r="AN276" s="220"/>
      <c r="AO276" s="222"/>
      <c r="AP276" s="222">
        <v>0</v>
      </c>
      <c r="AQ276" s="222">
        <v>0</v>
      </c>
      <c r="AR276" s="224">
        <v>0</v>
      </c>
      <c r="AS276" s="224">
        <v>0</v>
      </c>
      <c r="AT276" s="221">
        <v>0</v>
      </c>
      <c r="AU276" s="221">
        <v>0</v>
      </c>
      <c r="AV276" s="221">
        <v>0</v>
      </c>
      <c r="AW276" s="221">
        <v>0</v>
      </c>
      <c r="AX276" s="221">
        <v>0</v>
      </c>
      <c r="AY276" s="221">
        <v>0</v>
      </c>
      <c r="AZ276" s="221">
        <v>0</v>
      </c>
      <c r="BA276" s="221">
        <v>0</v>
      </c>
      <c r="BB276" s="221">
        <v>0</v>
      </c>
      <c r="BC276" s="221">
        <v>0</v>
      </c>
      <c r="BD276" s="221">
        <v>0</v>
      </c>
      <c r="BE276" s="221">
        <v>0</v>
      </c>
      <c r="BF276" s="221">
        <v>0</v>
      </c>
      <c r="BG276" s="221">
        <v>0</v>
      </c>
      <c r="BH276" s="221">
        <v>0</v>
      </c>
      <c r="BI276" s="221">
        <v>0</v>
      </c>
      <c r="BJ276" s="221">
        <v>0</v>
      </c>
      <c r="BK276" s="221">
        <v>0</v>
      </c>
      <c r="BL276" s="221">
        <v>0</v>
      </c>
      <c r="BM276" s="221">
        <v>0</v>
      </c>
      <c r="BN276" s="221">
        <v>0</v>
      </c>
      <c r="BO276" s="221">
        <v>0</v>
      </c>
      <c r="BP276" s="221">
        <v>0</v>
      </c>
      <c r="BQ276" s="213" t="s">
        <v>102</v>
      </c>
    </row>
    <row r="277" spans="1:69" x14ac:dyDescent="0.3">
      <c r="A277" s="220">
        <v>46437</v>
      </c>
      <c r="B277" s="221">
        <v>1142.80106748</v>
      </c>
      <c r="C277" s="222"/>
      <c r="D277" s="221">
        <v>1142.80106748</v>
      </c>
      <c r="E277" s="222">
        <v>1.00052531</v>
      </c>
      <c r="F277" s="222">
        <v>1.008438155387678</v>
      </c>
      <c r="G277" s="222">
        <v>1.004305027</v>
      </c>
      <c r="H277" s="222">
        <v>1.0127795135066304</v>
      </c>
      <c r="I277" s="221">
        <v>14.604442239999999</v>
      </c>
      <c r="J277" s="221">
        <v>0</v>
      </c>
      <c r="K277" s="221">
        <v>14.604442239999999</v>
      </c>
      <c r="L277" s="221">
        <v>1157.4055097200001</v>
      </c>
      <c r="M277" s="223"/>
      <c r="N277" s="221">
        <v>0</v>
      </c>
      <c r="O277" s="221">
        <v>0</v>
      </c>
      <c r="P277" s="221">
        <v>0</v>
      </c>
      <c r="Q277" s="221">
        <v>0</v>
      </c>
      <c r="R277" s="221">
        <v>1157.4055097200001</v>
      </c>
      <c r="S277" s="222">
        <v>8714</v>
      </c>
      <c r="T277" s="221">
        <v>10085631.61170008</v>
      </c>
      <c r="U277" s="221">
        <v>0</v>
      </c>
      <c r="V277" s="221">
        <v>0</v>
      </c>
      <c r="W277" s="221">
        <v>0</v>
      </c>
      <c r="X277" s="221">
        <v>0</v>
      </c>
      <c r="Y277" s="221">
        <v>0</v>
      </c>
      <c r="Z277" s="221">
        <v>0</v>
      </c>
      <c r="AA277" s="221">
        <v>0</v>
      </c>
      <c r="AB277" s="221">
        <v>0</v>
      </c>
      <c r="AC277" s="221">
        <v>0</v>
      </c>
      <c r="AD277" s="221">
        <v>0</v>
      </c>
      <c r="AE277" s="220"/>
      <c r="AF277" s="220"/>
      <c r="AG277" s="222">
        <v>0</v>
      </c>
      <c r="AH277" s="224">
        <v>0</v>
      </c>
      <c r="AI277" s="224">
        <v>0</v>
      </c>
      <c r="AJ277" s="224">
        <v>16</v>
      </c>
      <c r="AK277" s="224">
        <v>252</v>
      </c>
      <c r="AL277" s="220"/>
      <c r="AM277" s="222"/>
      <c r="AN277" s="220"/>
      <c r="AO277" s="222"/>
      <c r="AP277" s="222">
        <v>0</v>
      </c>
      <c r="AQ277" s="222">
        <v>0</v>
      </c>
      <c r="AR277" s="224">
        <v>0</v>
      </c>
      <c r="AS277" s="224">
        <v>0</v>
      </c>
      <c r="AT277" s="221">
        <v>0</v>
      </c>
      <c r="AU277" s="221">
        <v>0</v>
      </c>
      <c r="AV277" s="221">
        <v>0</v>
      </c>
      <c r="AW277" s="221">
        <v>0</v>
      </c>
      <c r="AX277" s="221">
        <v>0</v>
      </c>
      <c r="AY277" s="221">
        <v>0</v>
      </c>
      <c r="AZ277" s="221">
        <v>0</v>
      </c>
      <c r="BA277" s="221">
        <v>0</v>
      </c>
      <c r="BB277" s="221">
        <v>0</v>
      </c>
      <c r="BC277" s="221">
        <v>0</v>
      </c>
      <c r="BD277" s="221">
        <v>0</v>
      </c>
      <c r="BE277" s="221">
        <v>0</v>
      </c>
      <c r="BF277" s="221">
        <v>0</v>
      </c>
      <c r="BG277" s="221">
        <v>0</v>
      </c>
      <c r="BH277" s="221">
        <v>0</v>
      </c>
      <c r="BI277" s="221">
        <v>0</v>
      </c>
      <c r="BJ277" s="221">
        <v>0</v>
      </c>
      <c r="BK277" s="221">
        <v>0</v>
      </c>
      <c r="BL277" s="221">
        <v>0</v>
      </c>
      <c r="BM277" s="221">
        <v>0</v>
      </c>
      <c r="BN277" s="221">
        <v>0</v>
      </c>
      <c r="BO277" s="221">
        <v>0</v>
      </c>
      <c r="BP277" s="221">
        <v>0</v>
      </c>
      <c r="BQ277" s="213" t="s">
        <v>102</v>
      </c>
    </row>
    <row r="278" spans="1:69" x14ac:dyDescent="0.3">
      <c r="A278" s="220">
        <v>46438</v>
      </c>
      <c r="B278" s="221">
        <v>1142.80106748</v>
      </c>
      <c r="C278" s="222"/>
      <c r="D278" s="221">
        <v>1142.80106748</v>
      </c>
      <c r="E278" s="222">
        <v>1</v>
      </c>
      <c r="F278" s="222">
        <v>1.008438155387678</v>
      </c>
      <c r="G278" s="222">
        <v>1.004305027</v>
      </c>
      <c r="H278" s="222">
        <v>1.0127795135066304</v>
      </c>
      <c r="I278" s="221">
        <v>14.604442239999999</v>
      </c>
      <c r="J278" s="221">
        <v>0</v>
      </c>
      <c r="K278" s="221">
        <v>14.604442239999999</v>
      </c>
      <c r="L278" s="221">
        <v>1157.4055097200001</v>
      </c>
      <c r="M278" s="223"/>
      <c r="N278" s="221">
        <v>0</v>
      </c>
      <c r="O278" s="221">
        <v>0</v>
      </c>
      <c r="P278" s="221">
        <v>0</v>
      </c>
      <c r="Q278" s="221">
        <v>0</v>
      </c>
      <c r="R278" s="221">
        <v>1157.4055097200001</v>
      </c>
      <c r="S278" s="222">
        <v>8714</v>
      </c>
      <c r="T278" s="221">
        <v>10085631.61170008</v>
      </c>
      <c r="U278" s="221">
        <v>0</v>
      </c>
      <c r="V278" s="221">
        <v>0</v>
      </c>
      <c r="W278" s="221">
        <v>0</v>
      </c>
      <c r="X278" s="221">
        <v>0</v>
      </c>
      <c r="Y278" s="221">
        <v>0</v>
      </c>
      <c r="Z278" s="221">
        <v>0</v>
      </c>
      <c r="AA278" s="221">
        <v>0</v>
      </c>
      <c r="AB278" s="221">
        <v>0</v>
      </c>
      <c r="AC278" s="221">
        <v>0</v>
      </c>
      <c r="AD278" s="221">
        <v>0</v>
      </c>
      <c r="AE278" s="220"/>
      <c r="AF278" s="220"/>
      <c r="AG278" s="222">
        <v>0</v>
      </c>
      <c r="AH278" s="224">
        <v>0</v>
      </c>
      <c r="AI278" s="224">
        <v>0</v>
      </c>
      <c r="AJ278" s="224">
        <v>16</v>
      </c>
      <c r="AK278" s="224">
        <v>252</v>
      </c>
      <c r="AL278" s="220"/>
      <c r="AM278" s="222"/>
      <c r="AN278" s="220"/>
      <c r="AO278" s="222"/>
      <c r="AP278" s="222">
        <v>0</v>
      </c>
      <c r="AQ278" s="222">
        <v>0</v>
      </c>
      <c r="AR278" s="224">
        <v>0</v>
      </c>
      <c r="AS278" s="224">
        <v>0</v>
      </c>
      <c r="AT278" s="221">
        <v>0</v>
      </c>
      <c r="AU278" s="221">
        <v>0</v>
      </c>
      <c r="AV278" s="221">
        <v>0</v>
      </c>
      <c r="AW278" s="221">
        <v>0</v>
      </c>
      <c r="AX278" s="221">
        <v>0</v>
      </c>
      <c r="AY278" s="221">
        <v>0</v>
      </c>
      <c r="AZ278" s="221">
        <v>0</v>
      </c>
      <c r="BA278" s="221">
        <v>0</v>
      </c>
      <c r="BB278" s="221">
        <v>0</v>
      </c>
      <c r="BC278" s="221">
        <v>0</v>
      </c>
      <c r="BD278" s="221">
        <v>0</v>
      </c>
      <c r="BE278" s="221">
        <v>0</v>
      </c>
      <c r="BF278" s="221">
        <v>0</v>
      </c>
      <c r="BG278" s="221">
        <v>0</v>
      </c>
      <c r="BH278" s="221">
        <v>0</v>
      </c>
      <c r="BI278" s="221">
        <v>0</v>
      </c>
      <c r="BJ278" s="221">
        <v>0</v>
      </c>
      <c r="BK278" s="221">
        <v>0</v>
      </c>
      <c r="BL278" s="221">
        <v>0</v>
      </c>
      <c r="BM278" s="221">
        <v>0</v>
      </c>
      <c r="BN278" s="221">
        <v>0</v>
      </c>
      <c r="BO278" s="221">
        <v>0</v>
      </c>
      <c r="BP278" s="221">
        <v>0</v>
      </c>
      <c r="BQ278" s="213" t="s">
        <v>102</v>
      </c>
    </row>
    <row r="279" spans="1:69" x14ac:dyDescent="0.3">
      <c r="A279" s="220">
        <v>46439</v>
      </c>
      <c r="B279" s="221">
        <v>1142.80106748</v>
      </c>
      <c r="C279" s="222"/>
      <c r="D279" s="221">
        <v>1142.80106748</v>
      </c>
      <c r="E279" s="222">
        <v>1</v>
      </c>
      <c r="F279" s="222">
        <v>1.008438155387678</v>
      </c>
      <c r="G279" s="222">
        <v>1.004305027</v>
      </c>
      <c r="H279" s="222">
        <v>1.0127795135066304</v>
      </c>
      <c r="I279" s="221">
        <v>14.604442239999999</v>
      </c>
      <c r="J279" s="221">
        <v>0</v>
      </c>
      <c r="K279" s="221">
        <v>14.604442239999999</v>
      </c>
      <c r="L279" s="221">
        <v>1157.4055097200001</v>
      </c>
      <c r="M279" s="223"/>
      <c r="N279" s="221">
        <v>0</v>
      </c>
      <c r="O279" s="221">
        <v>0</v>
      </c>
      <c r="P279" s="221">
        <v>0</v>
      </c>
      <c r="Q279" s="221">
        <v>0</v>
      </c>
      <c r="R279" s="221">
        <v>1157.4055097200001</v>
      </c>
      <c r="S279" s="222">
        <v>8714</v>
      </c>
      <c r="T279" s="221">
        <v>10085631.61170008</v>
      </c>
      <c r="U279" s="221">
        <v>0</v>
      </c>
      <c r="V279" s="221">
        <v>0</v>
      </c>
      <c r="W279" s="221">
        <v>0</v>
      </c>
      <c r="X279" s="221">
        <v>0</v>
      </c>
      <c r="Y279" s="221">
        <v>0</v>
      </c>
      <c r="Z279" s="221">
        <v>0</v>
      </c>
      <c r="AA279" s="221">
        <v>0</v>
      </c>
      <c r="AB279" s="221">
        <v>0</v>
      </c>
      <c r="AC279" s="221">
        <v>0</v>
      </c>
      <c r="AD279" s="221">
        <v>0</v>
      </c>
      <c r="AE279" s="220"/>
      <c r="AF279" s="220"/>
      <c r="AG279" s="222">
        <v>0</v>
      </c>
      <c r="AH279" s="224">
        <v>0</v>
      </c>
      <c r="AI279" s="224">
        <v>0</v>
      </c>
      <c r="AJ279" s="224">
        <v>16</v>
      </c>
      <c r="AK279" s="224">
        <v>252</v>
      </c>
      <c r="AL279" s="220"/>
      <c r="AM279" s="222"/>
      <c r="AN279" s="220"/>
      <c r="AO279" s="222"/>
      <c r="AP279" s="222">
        <v>0</v>
      </c>
      <c r="AQ279" s="222">
        <v>0</v>
      </c>
      <c r="AR279" s="224">
        <v>0</v>
      </c>
      <c r="AS279" s="224">
        <v>0</v>
      </c>
      <c r="AT279" s="221">
        <v>0</v>
      </c>
      <c r="AU279" s="221">
        <v>0</v>
      </c>
      <c r="AV279" s="221">
        <v>0</v>
      </c>
      <c r="AW279" s="221">
        <v>0</v>
      </c>
      <c r="AX279" s="221">
        <v>0</v>
      </c>
      <c r="AY279" s="221">
        <v>0</v>
      </c>
      <c r="AZ279" s="221">
        <v>0</v>
      </c>
      <c r="BA279" s="221">
        <v>0</v>
      </c>
      <c r="BB279" s="221">
        <v>0</v>
      </c>
      <c r="BC279" s="221">
        <v>0</v>
      </c>
      <c r="BD279" s="221">
        <v>0</v>
      </c>
      <c r="BE279" s="221">
        <v>0</v>
      </c>
      <c r="BF279" s="221">
        <v>0</v>
      </c>
      <c r="BG279" s="221">
        <v>0</v>
      </c>
      <c r="BH279" s="221">
        <v>0</v>
      </c>
      <c r="BI279" s="221">
        <v>0</v>
      </c>
      <c r="BJ279" s="221">
        <v>0</v>
      </c>
      <c r="BK279" s="221">
        <v>0</v>
      </c>
      <c r="BL279" s="221">
        <v>0</v>
      </c>
      <c r="BM279" s="221">
        <v>0</v>
      </c>
      <c r="BN279" s="221">
        <v>0</v>
      </c>
      <c r="BO279" s="221">
        <v>0</v>
      </c>
      <c r="BP279" s="221">
        <v>0</v>
      </c>
      <c r="BQ279" s="213" t="s">
        <v>102</v>
      </c>
    </row>
    <row r="280" spans="1:69" x14ac:dyDescent="0.3">
      <c r="A280" s="220">
        <v>46440</v>
      </c>
      <c r="B280" s="221">
        <v>1142.80106748</v>
      </c>
      <c r="C280" s="222"/>
      <c r="D280" s="221">
        <v>1142.80106748</v>
      </c>
      <c r="E280" s="222">
        <v>1.00052531</v>
      </c>
      <c r="F280" s="222">
        <v>1.0089678980350847</v>
      </c>
      <c r="G280" s="222">
        <v>1.0045747060000001</v>
      </c>
      <c r="H280" s="222">
        <v>1.0135836315059374</v>
      </c>
      <c r="I280" s="221">
        <v>15.523389140000001</v>
      </c>
      <c r="J280" s="221">
        <v>0</v>
      </c>
      <c r="K280" s="221">
        <v>15.523389140000001</v>
      </c>
      <c r="L280" s="221">
        <v>1158.3244566200001</v>
      </c>
      <c r="M280" s="223"/>
      <c r="N280" s="221">
        <v>0</v>
      </c>
      <c r="O280" s="221">
        <v>0</v>
      </c>
      <c r="P280" s="221">
        <v>0</v>
      </c>
      <c r="Q280" s="221">
        <v>0</v>
      </c>
      <c r="R280" s="221">
        <v>1158.3244566200001</v>
      </c>
      <c r="S280" s="222">
        <v>8714</v>
      </c>
      <c r="T280" s="221">
        <v>10093639.314986682</v>
      </c>
      <c r="U280" s="221">
        <v>0</v>
      </c>
      <c r="V280" s="221">
        <v>0</v>
      </c>
      <c r="W280" s="221">
        <v>0</v>
      </c>
      <c r="X280" s="221">
        <v>0</v>
      </c>
      <c r="Y280" s="221">
        <v>0</v>
      </c>
      <c r="Z280" s="221">
        <v>0</v>
      </c>
      <c r="AA280" s="221">
        <v>0</v>
      </c>
      <c r="AB280" s="221">
        <v>0</v>
      </c>
      <c r="AC280" s="221">
        <v>0</v>
      </c>
      <c r="AD280" s="221">
        <v>0</v>
      </c>
      <c r="AE280" s="220"/>
      <c r="AF280" s="220"/>
      <c r="AG280" s="222">
        <v>0</v>
      </c>
      <c r="AH280" s="224">
        <v>0</v>
      </c>
      <c r="AI280" s="224">
        <v>0</v>
      </c>
      <c r="AJ280" s="224">
        <v>17</v>
      </c>
      <c r="AK280" s="224">
        <v>252</v>
      </c>
      <c r="AL280" s="220"/>
      <c r="AM280" s="222"/>
      <c r="AN280" s="220"/>
      <c r="AO280" s="222"/>
      <c r="AP280" s="222">
        <v>0</v>
      </c>
      <c r="AQ280" s="222">
        <v>0</v>
      </c>
      <c r="AR280" s="224">
        <v>0</v>
      </c>
      <c r="AS280" s="224">
        <v>0</v>
      </c>
      <c r="AT280" s="221">
        <v>0</v>
      </c>
      <c r="AU280" s="221">
        <v>0</v>
      </c>
      <c r="AV280" s="221">
        <v>0</v>
      </c>
      <c r="AW280" s="221">
        <v>0</v>
      </c>
      <c r="AX280" s="221">
        <v>0</v>
      </c>
      <c r="AY280" s="221">
        <v>0</v>
      </c>
      <c r="AZ280" s="221">
        <v>0</v>
      </c>
      <c r="BA280" s="221">
        <v>0</v>
      </c>
      <c r="BB280" s="221">
        <v>0</v>
      </c>
      <c r="BC280" s="221">
        <v>0</v>
      </c>
      <c r="BD280" s="221">
        <v>0</v>
      </c>
      <c r="BE280" s="221">
        <v>0</v>
      </c>
      <c r="BF280" s="221">
        <v>0</v>
      </c>
      <c r="BG280" s="221">
        <v>0</v>
      </c>
      <c r="BH280" s="221">
        <v>0</v>
      </c>
      <c r="BI280" s="221">
        <v>0</v>
      </c>
      <c r="BJ280" s="221">
        <v>0</v>
      </c>
      <c r="BK280" s="221">
        <v>0</v>
      </c>
      <c r="BL280" s="221">
        <v>0</v>
      </c>
      <c r="BM280" s="221">
        <v>0</v>
      </c>
      <c r="BN280" s="221">
        <v>0</v>
      </c>
      <c r="BO280" s="221">
        <v>0</v>
      </c>
      <c r="BP280" s="221">
        <v>0</v>
      </c>
      <c r="BQ280" s="213" t="s">
        <v>102</v>
      </c>
    </row>
    <row r="281" spans="1:69" x14ac:dyDescent="0.3">
      <c r="A281" s="220">
        <v>46441</v>
      </c>
      <c r="B281" s="221">
        <v>1142.80106748</v>
      </c>
      <c r="C281" s="222"/>
      <c r="D281" s="221">
        <v>1142.80106748</v>
      </c>
      <c r="E281" s="222">
        <v>1.00052531</v>
      </c>
      <c r="F281" s="222">
        <v>1.0094979189616016</v>
      </c>
      <c r="G281" s="222">
        <v>1.0048444569999999</v>
      </c>
      <c r="H281" s="222">
        <v>1.0143883892650294</v>
      </c>
      <c r="I281" s="221">
        <v>16.443066300000002</v>
      </c>
      <c r="J281" s="221">
        <v>0</v>
      </c>
      <c r="K281" s="221">
        <v>16.443066300000002</v>
      </c>
      <c r="L281" s="221">
        <v>1159.2441337800001</v>
      </c>
      <c r="M281" s="223"/>
      <c r="N281" s="221">
        <v>0</v>
      </c>
      <c r="O281" s="221">
        <v>0</v>
      </c>
      <c r="P281" s="221">
        <v>0</v>
      </c>
      <c r="Q281" s="221">
        <v>0</v>
      </c>
      <c r="R281" s="221">
        <v>1159.2441337800001</v>
      </c>
      <c r="S281" s="222">
        <v>8714</v>
      </c>
      <c r="T281" s="221">
        <v>10101653.381758921</v>
      </c>
      <c r="U281" s="221">
        <v>0</v>
      </c>
      <c r="V281" s="221">
        <v>0</v>
      </c>
      <c r="W281" s="221">
        <v>0</v>
      </c>
      <c r="X281" s="221">
        <v>0</v>
      </c>
      <c r="Y281" s="221">
        <v>0</v>
      </c>
      <c r="Z281" s="221">
        <v>0</v>
      </c>
      <c r="AA281" s="221">
        <v>0</v>
      </c>
      <c r="AB281" s="221">
        <v>0</v>
      </c>
      <c r="AC281" s="221">
        <v>0</v>
      </c>
      <c r="AD281" s="221">
        <v>0</v>
      </c>
      <c r="AE281" s="220"/>
      <c r="AF281" s="220"/>
      <c r="AG281" s="222">
        <v>0</v>
      </c>
      <c r="AH281" s="224">
        <v>0</v>
      </c>
      <c r="AI281" s="224">
        <v>0</v>
      </c>
      <c r="AJ281" s="224">
        <v>18</v>
      </c>
      <c r="AK281" s="224">
        <v>252</v>
      </c>
      <c r="AL281" s="220"/>
      <c r="AM281" s="222"/>
      <c r="AN281" s="220"/>
      <c r="AO281" s="222"/>
      <c r="AP281" s="222">
        <v>0</v>
      </c>
      <c r="AQ281" s="222">
        <v>0</v>
      </c>
      <c r="AR281" s="224">
        <v>0</v>
      </c>
      <c r="AS281" s="224">
        <v>0</v>
      </c>
      <c r="AT281" s="221">
        <v>0</v>
      </c>
      <c r="AU281" s="221">
        <v>0</v>
      </c>
      <c r="AV281" s="221">
        <v>0</v>
      </c>
      <c r="AW281" s="221">
        <v>0</v>
      </c>
      <c r="AX281" s="221">
        <v>0</v>
      </c>
      <c r="AY281" s="221">
        <v>0</v>
      </c>
      <c r="AZ281" s="221">
        <v>0</v>
      </c>
      <c r="BA281" s="221">
        <v>0</v>
      </c>
      <c r="BB281" s="221">
        <v>0</v>
      </c>
      <c r="BC281" s="221">
        <v>0</v>
      </c>
      <c r="BD281" s="221">
        <v>0</v>
      </c>
      <c r="BE281" s="221">
        <v>0</v>
      </c>
      <c r="BF281" s="221">
        <v>0</v>
      </c>
      <c r="BG281" s="221">
        <v>0</v>
      </c>
      <c r="BH281" s="221">
        <v>0</v>
      </c>
      <c r="BI281" s="221">
        <v>0</v>
      </c>
      <c r="BJ281" s="221">
        <v>0</v>
      </c>
      <c r="BK281" s="221">
        <v>0</v>
      </c>
      <c r="BL281" s="221">
        <v>0</v>
      </c>
      <c r="BM281" s="221">
        <v>0</v>
      </c>
      <c r="BN281" s="221">
        <v>0</v>
      </c>
      <c r="BO281" s="221">
        <v>0</v>
      </c>
      <c r="BP281" s="221">
        <v>0</v>
      </c>
      <c r="BQ281" s="213" t="s">
        <v>102</v>
      </c>
    </row>
    <row r="282" spans="1:69" x14ac:dyDescent="0.3">
      <c r="A282" s="220">
        <v>46442</v>
      </c>
      <c r="B282" s="221">
        <v>1142.80106748</v>
      </c>
      <c r="C282" s="222"/>
      <c r="D282" s="221">
        <v>1142.80106748</v>
      </c>
      <c r="E282" s="222">
        <v>1.00052531</v>
      </c>
      <c r="F282" s="222">
        <v>1.0100282183134113</v>
      </c>
      <c r="G282" s="222">
        <v>1.005114281</v>
      </c>
      <c r="H282" s="222">
        <v>1.0151937881350097</v>
      </c>
      <c r="I282" s="221">
        <v>17.363477140000001</v>
      </c>
      <c r="J282" s="221">
        <v>0</v>
      </c>
      <c r="K282" s="221">
        <v>17.363477140000001</v>
      </c>
      <c r="L282" s="221">
        <v>1160.16454462</v>
      </c>
      <c r="M282" s="223"/>
      <c r="N282" s="221">
        <v>0</v>
      </c>
      <c r="O282" s="221">
        <v>0</v>
      </c>
      <c r="P282" s="221">
        <v>0</v>
      </c>
      <c r="Q282" s="221">
        <v>0</v>
      </c>
      <c r="R282" s="221">
        <v>1160.16454462</v>
      </c>
      <c r="S282" s="222">
        <v>8714</v>
      </c>
      <c r="T282" s="221">
        <v>10109673.841818681</v>
      </c>
      <c r="U282" s="221">
        <v>0</v>
      </c>
      <c r="V282" s="221">
        <v>0</v>
      </c>
      <c r="W282" s="221">
        <v>0</v>
      </c>
      <c r="X282" s="221">
        <v>0</v>
      </c>
      <c r="Y282" s="221">
        <v>0</v>
      </c>
      <c r="Z282" s="221">
        <v>0</v>
      </c>
      <c r="AA282" s="221">
        <v>0</v>
      </c>
      <c r="AB282" s="221">
        <v>0</v>
      </c>
      <c r="AC282" s="221">
        <v>0</v>
      </c>
      <c r="AD282" s="221">
        <v>0</v>
      </c>
      <c r="AE282" s="220"/>
      <c r="AF282" s="220"/>
      <c r="AG282" s="222">
        <v>0</v>
      </c>
      <c r="AH282" s="224">
        <v>0</v>
      </c>
      <c r="AI282" s="224">
        <v>0</v>
      </c>
      <c r="AJ282" s="224">
        <v>19</v>
      </c>
      <c r="AK282" s="224">
        <v>252</v>
      </c>
      <c r="AL282" s="220"/>
      <c r="AM282" s="222"/>
      <c r="AN282" s="220"/>
      <c r="AO282" s="222"/>
      <c r="AP282" s="222">
        <v>0</v>
      </c>
      <c r="AQ282" s="222">
        <v>0</v>
      </c>
      <c r="AR282" s="224">
        <v>0</v>
      </c>
      <c r="AS282" s="224">
        <v>0</v>
      </c>
      <c r="AT282" s="221">
        <v>0</v>
      </c>
      <c r="AU282" s="221">
        <v>0</v>
      </c>
      <c r="AV282" s="221">
        <v>0</v>
      </c>
      <c r="AW282" s="221">
        <v>0</v>
      </c>
      <c r="AX282" s="221">
        <v>0</v>
      </c>
      <c r="AY282" s="221">
        <v>0</v>
      </c>
      <c r="AZ282" s="221">
        <v>0</v>
      </c>
      <c r="BA282" s="221">
        <v>0</v>
      </c>
      <c r="BB282" s="221">
        <v>0</v>
      </c>
      <c r="BC282" s="221">
        <v>0</v>
      </c>
      <c r="BD282" s="221">
        <v>0</v>
      </c>
      <c r="BE282" s="221">
        <v>0</v>
      </c>
      <c r="BF282" s="221">
        <v>0</v>
      </c>
      <c r="BG282" s="221">
        <v>0</v>
      </c>
      <c r="BH282" s="221">
        <v>0</v>
      </c>
      <c r="BI282" s="221">
        <v>0</v>
      </c>
      <c r="BJ282" s="221">
        <v>0</v>
      </c>
      <c r="BK282" s="221">
        <v>0</v>
      </c>
      <c r="BL282" s="221">
        <v>0</v>
      </c>
      <c r="BM282" s="221">
        <v>0</v>
      </c>
      <c r="BN282" s="221">
        <v>0</v>
      </c>
      <c r="BO282" s="221">
        <v>0</v>
      </c>
      <c r="BP282" s="221">
        <v>0</v>
      </c>
      <c r="BQ282" s="213" t="s">
        <v>102</v>
      </c>
    </row>
    <row r="283" spans="1:69" x14ac:dyDescent="0.3">
      <c r="A283" s="220">
        <v>46443</v>
      </c>
      <c r="B283" s="221">
        <v>1142.80106748</v>
      </c>
      <c r="C283" s="222"/>
      <c r="D283" s="221">
        <v>1142.80106748</v>
      </c>
      <c r="E283" s="222">
        <v>1.00052531</v>
      </c>
      <c r="F283" s="222">
        <v>1.0105587962367735</v>
      </c>
      <c r="G283" s="222">
        <v>1.005384177</v>
      </c>
      <c r="H283" s="222">
        <v>1.0159998274481077</v>
      </c>
      <c r="I283" s="221">
        <v>18.284619370000001</v>
      </c>
      <c r="J283" s="221">
        <v>0</v>
      </c>
      <c r="K283" s="221">
        <v>18.284619370000001</v>
      </c>
      <c r="L283" s="221">
        <v>1161.08568685</v>
      </c>
      <c r="M283" s="223"/>
      <c r="N283" s="221">
        <v>0</v>
      </c>
      <c r="O283" s="221">
        <v>0</v>
      </c>
      <c r="P283" s="221">
        <v>0</v>
      </c>
      <c r="Q283" s="221">
        <v>0</v>
      </c>
      <c r="R283" s="221">
        <v>1161.08568685</v>
      </c>
      <c r="S283" s="222">
        <v>8714</v>
      </c>
      <c r="T283" s="221">
        <v>10117700.675210901</v>
      </c>
      <c r="U283" s="221">
        <v>0</v>
      </c>
      <c r="V283" s="221">
        <v>0</v>
      </c>
      <c r="W283" s="221">
        <v>0</v>
      </c>
      <c r="X283" s="221">
        <v>0</v>
      </c>
      <c r="Y283" s="221">
        <v>0</v>
      </c>
      <c r="Z283" s="221">
        <v>0</v>
      </c>
      <c r="AA283" s="221">
        <v>0</v>
      </c>
      <c r="AB283" s="221">
        <v>0</v>
      </c>
      <c r="AC283" s="221">
        <v>0</v>
      </c>
      <c r="AD283" s="221">
        <v>0</v>
      </c>
      <c r="AE283" s="220"/>
      <c r="AF283" s="220"/>
      <c r="AG283" s="222">
        <v>0</v>
      </c>
      <c r="AH283" s="224">
        <v>0</v>
      </c>
      <c r="AI283" s="224">
        <v>0</v>
      </c>
      <c r="AJ283" s="224">
        <v>20</v>
      </c>
      <c r="AK283" s="224">
        <v>252</v>
      </c>
      <c r="AL283" s="220"/>
      <c r="AM283" s="222"/>
      <c r="AN283" s="220"/>
      <c r="AO283" s="222"/>
      <c r="AP283" s="222">
        <v>0</v>
      </c>
      <c r="AQ283" s="222">
        <v>0</v>
      </c>
      <c r="AR283" s="224">
        <v>0</v>
      </c>
      <c r="AS283" s="224">
        <v>0</v>
      </c>
      <c r="AT283" s="221">
        <v>0</v>
      </c>
      <c r="AU283" s="221">
        <v>0</v>
      </c>
      <c r="AV283" s="221">
        <v>0</v>
      </c>
      <c r="AW283" s="221">
        <v>0</v>
      </c>
      <c r="AX283" s="221">
        <v>0</v>
      </c>
      <c r="AY283" s="221">
        <v>0</v>
      </c>
      <c r="AZ283" s="221">
        <v>0</v>
      </c>
      <c r="BA283" s="221">
        <v>0</v>
      </c>
      <c r="BB283" s="221">
        <v>0</v>
      </c>
      <c r="BC283" s="221">
        <v>0</v>
      </c>
      <c r="BD283" s="221">
        <v>0</v>
      </c>
      <c r="BE283" s="221">
        <v>0</v>
      </c>
      <c r="BF283" s="221">
        <v>0</v>
      </c>
      <c r="BG283" s="221">
        <v>0</v>
      </c>
      <c r="BH283" s="221">
        <v>0</v>
      </c>
      <c r="BI283" s="221">
        <v>0</v>
      </c>
      <c r="BJ283" s="221">
        <v>0</v>
      </c>
      <c r="BK283" s="221">
        <v>0</v>
      </c>
      <c r="BL283" s="221">
        <v>0</v>
      </c>
      <c r="BM283" s="221">
        <v>0</v>
      </c>
      <c r="BN283" s="221">
        <v>0</v>
      </c>
      <c r="BO283" s="221">
        <v>0</v>
      </c>
      <c r="BP283" s="221">
        <v>0</v>
      </c>
      <c r="BQ283" s="213" t="s">
        <v>102</v>
      </c>
    </row>
    <row r="284" spans="1:69" x14ac:dyDescent="0.3">
      <c r="A284" s="214">
        <v>46444</v>
      </c>
      <c r="B284" s="215">
        <v>1142.80106748</v>
      </c>
      <c r="C284" s="216"/>
      <c r="D284" s="215">
        <v>1142.80106748</v>
      </c>
      <c r="E284" s="216">
        <v>1.00052531</v>
      </c>
      <c r="F284" s="216">
        <v>1.0110896528780247</v>
      </c>
      <c r="G284" s="216">
        <v>1.0056541450000001</v>
      </c>
      <c r="H284" s="216">
        <v>1.0168064974890993</v>
      </c>
      <c r="I284" s="215">
        <v>19.20648271</v>
      </c>
      <c r="J284" s="215">
        <v>0</v>
      </c>
      <c r="K284" s="215">
        <v>19.20648271</v>
      </c>
      <c r="L284" s="215">
        <v>1162.0075501900001</v>
      </c>
      <c r="M284" s="217">
        <v>0</v>
      </c>
      <c r="N284" s="215">
        <v>0</v>
      </c>
      <c r="O284" s="215">
        <v>0</v>
      </c>
      <c r="P284" s="215">
        <v>0</v>
      </c>
      <c r="Q284" s="215">
        <v>0</v>
      </c>
      <c r="R284" s="215">
        <v>1162.0075501900001</v>
      </c>
      <c r="S284" s="216">
        <v>8714</v>
      </c>
      <c r="T284" s="215">
        <v>10125733.79235566</v>
      </c>
      <c r="U284" s="215">
        <v>0</v>
      </c>
      <c r="V284" s="215">
        <v>0</v>
      </c>
      <c r="W284" s="215">
        <v>0</v>
      </c>
      <c r="X284" s="215">
        <v>0</v>
      </c>
      <c r="Y284" s="215">
        <v>0</v>
      </c>
      <c r="Z284" s="215">
        <v>0</v>
      </c>
      <c r="AA284" s="215">
        <v>0</v>
      </c>
      <c r="AB284" s="215">
        <v>0</v>
      </c>
      <c r="AC284" s="215">
        <v>0</v>
      </c>
      <c r="AD284" s="215">
        <v>0</v>
      </c>
      <c r="AE284" s="214"/>
      <c r="AF284" s="214"/>
      <c r="AG284" s="216">
        <v>0</v>
      </c>
      <c r="AH284" s="218">
        <v>0</v>
      </c>
      <c r="AI284" s="218">
        <v>0</v>
      </c>
      <c r="AJ284" s="218">
        <v>21</v>
      </c>
      <c r="AK284" s="218">
        <v>252</v>
      </c>
      <c r="AL284" s="214"/>
      <c r="AM284" s="216"/>
      <c r="AN284" s="214"/>
      <c r="AO284" s="216"/>
      <c r="AP284" s="216">
        <v>0</v>
      </c>
      <c r="AQ284" s="216">
        <v>0</v>
      </c>
      <c r="AR284" s="218">
        <v>0</v>
      </c>
      <c r="AS284" s="218">
        <v>0</v>
      </c>
      <c r="AT284" s="215">
        <v>0</v>
      </c>
      <c r="AU284" s="215">
        <v>0</v>
      </c>
      <c r="AV284" s="215">
        <v>0</v>
      </c>
      <c r="AW284" s="215">
        <v>0</v>
      </c>
      <c r="AX284" s="215">
        <v>0</v>
      </c>
      <c r="AY284" s="215">
        <v>0</v>
      </c>
      <c r="AZ284" s="215">
        <v>0</v>
      </c>
      <c r="BA284" s="215">
        <v>0</v>
      </c>
      <c r="BB284" s="215">
        <v>0</v>
      </c>
      <c r="BC284" s="215">
        <v>0</v>
      </c>
      <c r="BD284" s="215">
        <v>0</v>
      </c>
      <c r="BE284" s="215">
        <v>0</v>
      </c>
      <c r="BF284" s="215">
        <v>0</v>
      </c>
      <c r="BG284" s="215">
        <v>0</v>
      </c>
      <c r="BH284" s="215">
        <v>0</v>
      </c>
      <c r="BI284" s="215">
        <v>0</v>
      </c>
      <c r="BJ284" s="215">
        <v>0</v>
      </c>
      <c r="BK284" s="215">
        <v>0</v>
      </c>
      <c r="BL284" s="215">
        <v>0</v>
      </c>
      <c r="BM284" s="215">
        <v>0</v>
      </c>
      <c r="BN284" s="215">
        <v>0</v>
      </c>
      <c r="BO284" s="215">
        <v>0</v>
      </c>
      <c r="BP284" s="215">
        <v>0</v>
      </c>
      <c r="BQ284" s="219" t="s">
        <v>279</v>
      </c>
    </row>
    <row r="285" spans="1:69" x14ac:dyDescent="0.3">
      <c r="A285" s="220">
        <v>46445</v>
      </c>
      <c r="B285" s="221">
        <v>1162.0075501900001</v>
      </c>
      <c r="C285" s="222"/>
      <c r="D285" s="221">
        <v>1162.0075501900001</v>
      </c>
      <c r="E285" s="222">
        <v>1</v>
      </c>
      <c r="F285" s="222">
        <v>1</v>
      </c>
      <c r="G285" s="222">
        <v>1</v>
      </c>
      <c r="H285" s="222">
        <v>1</v>
      </c>
      <c r="I285" s="221">
        <v>0</v>
      </c>
      <c r="J285" s="221">
        <v>0</v>
      </c>
      <c r="K285" s="221">
        <v>0</v>
      </c>
      <c r="L285" s="221">
        <v>1162.0075501900001</v>
      </c>
      <c r="M285" s="223"/>
      <c r="N285" s="221">
        <v>0</v>
      </c>
      <c r="O285" s="221">
        <v>0</v>
      </c>
      <c r="P285" s="221">
        <v>0</v>
      </c>
      <c r="Q285" s="221">
        <v>0</v>
      </c>
      <c r="R285" s="221">
        <v>1162.0075501900001</v>
      </c>
      <c r="S285" s="222">
        <v>8714</v>
      </c>
      <c r="T285" s="221">
        <v>10125733.79235566</v>
      </c>
      <c r="U285" s="221">
        <v>0</v>
      </c>
      <c r="V285" s="221">
        <v>0</v>
      </c>
      <c r="W285" s="221">
        <v>0</v>
      </c>
      <c r="X285" s="221">
        <v>0</v>
      </c>
      <c r="Y285" s="221">
        <v>0</v>
      </c>
      <c r="Z285" s="221">
        <v>0</v>
      </c>
      <c r="AA285" s="221">
        <v>0</v>
      </c>
      <c r="AB285" s="221">
        <v>0</v>
      </c>
      <c r="AC285" s="221">
        <v>0</v>
      </c>
      <c r="AD285" s="221">
        <v>0</v>
      </c>
      <c r="AE285" s="220"/>
      <c r="AF285" s="220"/>
      <c r="AG285" s="222">
        <v>0</v>
      </c>
      <c r="AH285" s="224">
        <v>0</v>
      </c>
      <c r="AI285" s="224">
        <v>0</v>
      </c>
      <c r="AJ285" s="224">
        <v>0</v>
      </c>
      <c r="AK285" s="224">
        <v>252</v>
      </c>
      <c r="AL285" s="220"/>
      <c r="AM285" s="222"/>
      <c r="AN285" s="220"/>
      <c r="AO285" s="222"/>
      <c r="AP285" s="222">
        <v>0</v>
      </c>
      <c r="AQ285" s="222">
        <v>0</v>
      </c>
      <c r="AR285" s="224">
        <v>0</v>
      </c>
      <c r="AS285" s="224">
        <v>0</v>
      </c>
      <c r="AT285" s="221">
        <v>0</v>
      </c>
      <c r="AU285" s="221">
        <v>0</v>
      </c>
      <c r="AV285" s="221">
        <v>0</v>
      </c>
      <c r="AW285" s="221">
        <v>0</v>
      </c>
      <c r="AX285" s="221">
        <v>0</v>
      </c>
      <c r="AY285" s="221">
        <v>0</v>
      </c>
      <c r="AZ285" s="221">
        <v>0</v>
      </c>
      <c r="BA285" s="221">
        <v>0</v>
      </c>
      <c r="BB285" s="221">
        <v>0</v>
      </c>
      <c r="BC285" s="221">
        <v>0</v>
      </c>
      <c r="BD285" s="221">
        <v>0</v>
      </c>
      <c r="BE285" s="221">
        <v>0</v>
      </c>
      <c r="BF285" s="221">
        <v>0</v>
      </c>
      <c r="BG285" s="221">
        <v>0</v>
      </c>
      <c r="BH285" s="221">
        <v>0</v>
      </c>
      <c r="BI285" s="221">
        <v>0</v>
      </c>
      <c r="BJ285" s="221">
        <v>0</v>
      </c>
      <c r="BK285" s="221">
        <v>0</v>
      </c>
      <c r="BL285" s="221">
        <v>0</v>
      </c>
      <c r="BM285" s="221">
        <v>0</v>
      </c>
      <c r="BN285" s="221">
        <v>0</v>
      </c>
      <c r="BO285" s="221">
        <v>0</v>
      </c>
      <c r="BP285" s="221">
        <v>0</v>
      </c>
      <c r="BQ285" s="213" t="s">
        <v>102</v>
      </c>
    </row>
    <row r="286" spans="1:69" x14ac:dyDescent="0.3">
      <c r="A286" s="220">
        <v>46446</v>
      </c>
      <c r="B286" s="221">
        <v>1162.0075501900001</v>
      </c>
      <c r="C286" s="222"/>
      <c r="D286" s="221">
        <v>1162.0075501900001</v>
      </c>
      <c r="E286" s="222">
        <v>1</v>
      </c>
      <c r="F286" s="222">
        <v>1</v>
      </c>
      <c r="G286" s="222">
        <v>1</v>
      </c>
      <c r="H286" s="222">
        <v>1</v>
      </c>
      <c r="I286" s="221">
        <v>0</v>
      </c>
      <c r="J286" s="221">
        <v>0</v>
      </c>
      <c r="K286" s="221">
        <v>0</v>
      </c>
      <c r="L286" s="221">
        <v>1162.0075501900001</v>
      </c>
      <c r="M286" s="223"/>
      <c r="N286" s="221">
        <v>0</v>
      </c>
      <c r="O286" s="221">
        <v>0</v>
      </c>
      <c r="P286" s="221">
        <v>0</v>
      </c>
      <c r="Q286" s="221">
        <v>0</v>
      </c>
      <c r="R286" s="221">
        <v>1162.0075501900001</v>
      </c>
      <c r="S286" s="222">
        <v>8714</v>
      </c>
      <c r="T286" s="221">
        <v>10125733.79235566</v>
      </c>
      <c r="U286" s="221">
        <v>0</v>
      </c>
      <c r="V286" s="221">
        <v>0</v>
      </c>
      <c r="W286" s="221">
        <v>0</v>
      </c>
      <c r="X286" s="221">
        <v>0</v>
      </c>
      <c r="Y286" s="221">
        <v>0</v>
      </c>
      <c r="Z286" s="221">
        <v>0</v>
      </c>
      <c r="AA286" s="221">
        <v>0</v>
      </c>
      <c r="AB286" s="221">
        <v>0</v>
      </c>
      <c r="AC286" s="221">
        <v>0</v>
      </c>
      <c r="AD286" s="221">
        <v>0</v>
      </c>
      <c r="AE286" s="220"/>
      <c r="AF286" s="220"/>
      <c r="AG286" s="222">
        <v>0</v>
      </c>
      <c r="AH286" s="224">
        <v>0</v>
      </c>
      <c r="AI286" s="224">
        <v>0</v>
      </c>
      <c r="AJ286" s="224">
        <v>0</v>
      </c>
      <c r="AK286" s="224">
        <v>252</v>
      </c>
      <c r="AL286" s="220"/>
      <c r="AM286" s="222"/>
      <c r="AN286" s="220"/>
      <c r="AO286" s="222"/>
      <c r="AP286" s="222">
        <v>0</v>
      </c>
      <c r="AQ286" s="222">
        <v>0</v>
      </c>
      <c r="AR286" s="224">
        <v>0</v>
      </c>
      <c r="AS286" s="224">
        <v>0</v>
      </c>
      <c r="AT286" s="221">
        <v>0</v>
      </c>
      <c r="AU286" s="221">
        <v>0</v>
      </c>
      <c r="AV286" s="221">
        <v>0</v>
      </c>
      <c r="AW286" s="221">
        <v>0</v>
      </c>
      <c r="AX286" s="221">
        <v>0</v>
      </c>
      <c r="AY286" s="221">
        <v>0</v>
      </c>
      <c r="AZ286" s="221">
        <v>0</v>
      </c>
      <c r="BA286" s="221">
        <v>0</v>
      </c>
      <c r="BB286" s="221">
        <v>0</v>
      </c>
      <c r="BC286" s="221">
        <v>0</v>
      </c>
      <c r="BD286" s="221">
        <v>0</v>
      </c>
      <c r="BE286" s="221">
        <v>0</v>
      </c>
      <c r="BF286" s="221">
        <v>0</v>
      </c>
      <c r="BG286" s="221">
        <v>0</v>
      </c>
      <c r="BH286" s="221">
        <v>0</v>
      </c>
      <c r="BI286" s="221">
        <v>0</v>
      </c>
      <c r="BJ286" s="221">
        <v>0</v>
      </c>
      <c r="BK286" s="221">
        <v>0</v>
      </c>
      <c r="BL286" s="221">
        <v>0</v>
      </c>
      <c r="BM286" s="221">
        <v>0</v>
      </c>
      <c r="BN286" s="221">
        <v>0</v>
      </c>
      <c r="BO286" s="221">
        <v>0</v>
      </c>
      <c r="BP286" s="221">
        <v>0</v>
      </c>
      <c r="BQ286" s="213" t="s">
        <v>102</v>
      </c>
    </row>
    <row r="287" spans="1:69" x14ac:dyDescent="0.3">
      <c r="A287" s="220">
        <v>46447</v>
      </c>
      <c r="B287" s="221">
        <v>1162.0075501900001</v>
      </c>
      <c r="C287" s="222"/>
      <c r="D287" s="221">
        <v>1162.0075501900001</v>
      </c>
      <c r="E287" s="222">
        <v>1.00052531</v>
      </c>
      <c r="F287" s="222">
        <v>1.00052531</v>
      </c>
      <c r="G287" s="222">
        <v>1.0002685229999999</v>
      </c>
      <c r="H287" s="222">
        <v>1.0007939740578171</v>
      </c>
      <c r="I287" s="221">
        <v>0.92260377999999998</v>
      </c>
      <c r="J287" s="221">
        <v>0</v>
      </c>
      <c r="K287" s="221">
        <v>0.92260377999999998</v>
      </c>
      <c r="L287" s="221">
        <v>1162.93015397</v>
      </c>
      <c r="M287" s="223"/>
      <c r="N287" s="221">
        <v>0</v>
      </c>
      <c r="O287" s="221">
        <v>0</v>
      </c>
      <c r="P287" s="221">
        <v>0</v>
      </c>
      <c r="Q287" s="221">
        <v>0</v>
      </c>
      <c r="R287" s="221">
        <v>1162.93015397</v>
      </c>
      <c r="S287" s="222">
        <v>8714</v>
      </c>
      <c r="T287" s="221">
        <v>10133773.36169458</v>
      </c>
      <c r="U287" s="221">
        <v>0</v>
      </c>
      <c r="V287" s="221">
        <v>0</v>
      </c>
      <c r="W287" s="221">
        <v>0</v>
      </c>
      <c r="X287" s="221">
        <v>0</v>
      </c>
      <c r="Y287" s="221">
        <v>0</v>
      </c>
      <c r="Z287" s="221">
        <v>0</v>
      </c>
      <c r="AA287" s="221">
        <v>0</v>
      </c>
      <c r="AB287" s="221">
        <v>0</v>
      </c>
      <c r="AC287" s="221">
        <v>0</v>
      </c>
      <c r="AD287" s="221">
        <v>0</v>
      </c>
      <c r="AE287" s="220"/>
      <c r="AF287" s="220"/>
      <c r="AG287" s="222">
        <v>0</v>
      </c>
      <c r="AH287" s="224">
        <v>0</v>
      </c>
      <c r="AI287" s="224">
        <v>0</v>
      </c>
      <c r="AJ287" s="224">
        <v>1</v>
      </c>
      <c r="AK287" s="224">
        <v>252</v>
      </c>
      <c r="AL287" s="220"/>
      <c r="AM287" s="222"/>
      <c r="AN287" s="220"/>
      <c r="AO287" s="222"/>
      <c r="AP287" s="222">
        <v>0</v>
      </c>
      <c r="AQ287" s="222">
        <v>0</v>
      </c>
      <c r="AR287" s="224">
        <v>0</v>
      </c>
      <c r="AS287" s="224">
        <v>0</v>
      </c>
      <c r="AT287" s="221">
        <v>0</v>
      </c>
      <c r="AU287" s="221">
        <v>0</v>
      </c>
      <c r="AV287" s="221">
        <v>0</v>
      </c>
      <c r="AW287" s="221">
        <v>0</v>
      </c>
      <c r="AX287" s="221">
        <v>0</v>
      </c>
      <c r="AY287" s="221">
        <v>0</v>
      </c>
      <c r="AZ287" s="221">
        <v>0</v>
      </c>
      <c r="BA287" s="221">
        <v>0</v>
      </c>
      <c r="BB287" s="221">
        <v>0</v>
      </c>
      <c r="BC287" s="221">
        <v>0</v>
      </c>
      <c r="BD287" s="221">
        <v>0</v>
      </c>
      <c r="BE287" s="221">
        <v>0</v>
      </c>
      <c r="BF287" s="221">
        <v>0</v>
      </c>
      <c r="BG287" s="221">
        <v>0</v>
      </c>
      <c r="BH287" s="221">
        <v>0</v>
      </c>
      <c r="BI287" s="221">
        <v>0</v>
      </c>
      <c r="BJ287" s="221">
        <v>0</v>
      </c>
      <c r="BK287" s="221">
        <v>0</v>
      </c>
      <c r="BL287" s="221">
        <v>0</v>
      </c>
      <c r="BM287" s="221">
        <v>0</v>
      </c>
      <c r="BN287" s="221">
        <v>0</v>
      </c>
      <c r="BO287" s="221">
        <v>0</v>
      </c>
      <c r="BP287" s="221">
        <v>0</v>
      </c>
      <c r="BQ287" s="213" t="s">
        <v>102</v>
      </c>
    </row>
    <row r="288" spans="1:69" x14ac:dyDescent="0.3">
      <c r="A288" s="220">
        <v>46448</v>
      </c>
      <c r="B288" s="221">
        <v>1162.0075501900001</v>
      </c>
      <c r="C288" s="222"/>
      <c r="D288" s="221">
        <v>1162.0075501900001</v>
      </c>
      <c r="E288" s="222">
        <v>1.00052531</v>
      </c>
      <c r="F288" s="222">
        <v>1.0010508959505962</v>
      </c>
      <c r="G288" s="222">
        <v>1.000537118</v>
      </c>
      <c r="H288" s="222">
        <v>1.0015885824573063</v>
      </c>
      <c r="I288" s="221">
        <v>1.8459442699999999</v>
      </c>
      <c r="J288" s="221">
        <v>0</v>
      </c>
      <c r="K288" s="221">
        <v>1.8459442699999999</v>
      </c>
      <c r="L288" s="221">
        <v>1163.8534944600001</v>
      </c>
      <c r="M288" s="223"/>
      <c r="N288" s="221">
        <v>0</v>
      </c>
      <c r="O288" s="221">
        <v>0</v>
      </c>
      <c r="P288" s="221">
        <v>0</v>
      </c>
      <c r="Q288" s="221">
        <v>0</v>
      </c>
      <c r="R288" s="221">
        <v>1163.8534944600001</v>
      </c>
      <c r="S288" s="222">
        <v>8714</v>
      </c>
      <c r="T288" s="221">
        <v>10141819.35072444</v>
      </c>
      <c r="U288" s="221">
        <v>0</v>
      </c>
      <c r="V288" s="221">
        <v>0</v>
      </c>
      <c r="W288" s="221">
        <v>0</v>
      </c>
      <c r="X288" s="221">
        <v>0</v>
      </c>
      <c r="Y288" s="221">
        <v>0</v>
      </c>
      <c r="Z288" s="221">
        <v>0</v>
      </c>
      <c r="AA288" s="221">
        <v>0</v>
      </c>
      <c r="AB288" s="221">
        <v>0</v>
      </c>
      <c r="AC288" s="221">
        <v>0</v>
      </c>
      <c r="AD288" s="221">
        <v>0</v>
      </c>
      <c r="AE288" s="220"/>
      <c r="AF288" s="220"/>
      <c r="AG288" s="222">
        <v>0</v>
      </c>
      <c r="AH288" s="224">
        <v>0</v>
      </c>
      <c r="AI288" s="224">
        <v>0</v>
      </c>
      <c r="AJ288" s="224">
        <v>2</v>
      </c>
      <c r="AK288" s="224">
        <v>252</v>
      </c>
      <c r="AL288" s="220"/>
      <c r="AM288" s="222"/>
      <c r="AN288" s="220"/>
      <c r="AO288" s="222"/>
      <c r="AP288" s="222">
        <v>0</v>
      </c>
      <c r="AQ288" s="222">
        <v>0</v>
      </c>
      <c r="AR288" s="224">
        <v>0</v>
      </c>
      <c r="AS288" s="224">
        <v>0</v>
      </c>
      <c r="AT288" s="221">
        <v>0</v>
      </c>
      <c r="AU288" s="221">
        <v>0</v>
      </c>
      <c r="AV288" s="221">
        <v>0</v>
      </c>
      <c r="AW288" s="221">
        <v>0</v>
      </c>
      <c r="AX288" s="221">
        <v>0</v>
      </c>
      <c r="AY288" s="221">
        <v>0</v>
      </c>
      <c r="AZ288" s="221">
        <v>0</v>
      </c>
      <c r="BA288" s="221">
        <v>0</v>
      </c>
      <c r="BB288" s="221">
        <v>0</v>
      </c>
      <c r="BC288" s="221">
        <v>0</v>
      </c>
      <c r="BD288" s="221">
        <v>0</v>
      </c>
      <c r="BE288" s="221">
        <v>0</v>
      </c>
      <c r="BF288" s="221">
        <v>0</v>
      </c>
      <c r="BG288" s="221">
        <v>0</v>
      </c>
      <c r="BH288" s="221">
        <v>0</v>
      </c>
      <c r="BI288" s="221">
        <v>0</v>
      </c>
      <c r="BJ288" s="221">
        <v>0</v>
      </c>
      <c r="BK288" s="221">
        <v>0</v>
      </c>
      <c r="BL288" s="221">
        <v>0</v>
      </c>
      <c r="BM288" s="221">
        <v>0</v>
      </c>
      <c r="BN288" s="221">
        <v>0</v>
      </c>
      <c r="BO288" s="221">
        <v>0</v>
      </c>
      <c r="BP288" s="221">
        <v>0</v>
      </c>
      <c r="BQ288" s="213" t="s">
        <v>102</v>
      </c>
    </row>
    <row r="289" spans="1:69" x14ac:dyDescent="0.3">
      <c r="A289" s="220">
        <v>46449</v>
      </c>
      <c r="B289" s="221">
        <v>1162.0075501900001</v>
      </c>
      <c r="C289" s="222"/>
      <c r="D289" s="221">
        <v>1162.0075501900001</v>
      </c>
      <c r="E289" s="222">
        <v>1.00052531</v>
      </c>
      <c r="F289" s="222">
        <v>1.0015767579967481</v>
      </c>
      <c r="G289" s="222">
        <v>1.0008057850000001</v>
      </c>
      <c r="H289" s="222">
        <v>1.0023838155295568</v>
      </c>
      <c r="I289" s="221">
        <v>2.7700121900000001</v>
      </c>
      <c r="J289" s="221">
        <v>0</v>
      </c>
      <c r="K289" s="221">
        <v>2.7700121900000001</v>
      </c>
      <c r="L289" s="221">
        <v>1164.7775623800001</v>
      </c>
      <c r="M289" s="223"/>
      <c r="N289" s="221">
        <v>0</v>
      </c>
      <c r="O289" s="221">
        <v>0</v>
      </c>
      <c r="P289" s="221">
        <v>0</v>
      </c>
      <c r="Q289" s="221">
        <v>0</v>
      </c>
      <c r="R289" s="221">
        <v>1164.7775623800001</v>
      </c>
      <c r="S289" s="222">
        <v>8714</v>
      </c>
      <c r="T289" s="221">
        <v>10149871.678579321</v>
      </c>
      <c r="U289" s="221">
        <v>0</v>
      </c>
      <c r="V289" s="221">
        <v>0</v>
      </c>
      <c r="W289" s="221">
        <v>0</v>
      </c>
      <c r="X289" s="221">
        <v>0</v>
      </c>
      <c r="Y289" s="221">
        <v>0</v>
      </c>
      <c r="Z289" s="221">
        <v>0</v>
      </c>
      <c r="AA289" s="221">
        <v>0</v>
      </c>
      <c r="AB289" s="221">
        <v>0</v>
      </c>
      <c r="AC289" s="221">
        <v>0</v>
      </c>
      <c r="AD289" s="221">
        <v>0</v>
      </c>
      <c r="AE289" s="220"/>
      <c r="AF289" s="220"/>
      <c r="AG289" s="222">
        <v>0</v>
      </c>
      <c r="AH289" s="224">
        <v>0</v>
      </c>
      <c r="AI289" s="224">
        <v>0</v>
      </c>
      <c r="AJ289" s="224">
        <v>3</v>
      </c>
      <c r="AK289" s="224">
        <v>252</v>
      </c>
      <c r="AL289" s="220"/>
      <c r="AM289" s="222"/>
      <c r="AN289" s="220"/>
      <c r="AO289" s="222"/>
      <c r="AP289" s="222">
        <v>0</v>
      </c>
      <c r="AQ289" s="222">
        <v>0</v>
      </c>
      <c r="AR289" s="224">
        <v>0</v>
      </c>
      <c r="AS289" s="224">
        <v>0</v>
      </c>
      <c r="AT289" s="221">
        <v>0</v>
      </c>
      <c r="AU289" s="221">
        <v>0</v>
      </c>
      <c r="AV289" s="221">
        <v>0</v>
      </c>
      <c r="AW289" s="221">
        <v>0</v>
      </c>
      <c r="AX289" s="221">
        <v>0</v>
      </c>
      <c r="AY289" s="221">
        <v>0</v>
      </c>
      <c r="AZ289" s="221">
        <v>0</v>
      </c>
      <c r="BA289" s="221">
        <v>0</v>
      </c>
      <c r="BB289" s="221">
        <v>0</v>
      </c>
      <c r="BC289" s="221">
        <v>0</v>
      </c>
      <c r="BD289" s="221">
        <v>0</v>
      </c>
      <c r="BE289" s="221">
        <v>0</v>
      </c>
      <c r="BF289" s="221">
        <v>0</v>
      </c>
      <c r="BG289" s="221">
        <v>0</v>
      </c>
      <c r="BH289" s="221">
        <v>0</v>
      </c>
      <c r="BI289" s="221">
        <v>0</v>
      </c>
      <c r="BJ289" s="221">
        <v>0</v>
      </c>
      <c r="BK289" s="221">
        <v>0</v>
      </c>
      <c r="BL289" s="221">
        <v>0</v>
      </c>
      <c r="BM289" s="221">
        <v>0</v>
      </c>
      <c r="BN289" s="221">
        <v>0</v>
      </c>
      <c r="BO289" s="221">
        <v>0</v>
      </c>
      <c r="BP289" s="221">
        <v>0</v>
      </c>
      <c r="BQ289" s="213" t="s">
        <v>102</v>
      </c>
    </row>
    <row r="290" spans="1:69" x14ac:dyDescent="0.3">
      <c r="A290" s="220">
        <v>46450</v>
      </c>
      <c r="B290" s="221">
        <v>1162.0075501900001</v>
      </c>
      <c r="C290" s="222"/>
      <c r="D290" s="221">
        <v>1162.0075501900001</v>
      </c>
      <c r="E290" s="222">
        <v>1.00052531</v>
      </c>
      <c r="F290" s="222">
        <v>1.0021028962834913</v>
      </c>
      <c r="G290" s="222">
        <v>1.0010745240000001</v>
      </c>
      <c r="H290" s="222">
        <v>1.0031796836165197</v>
      </c>
      <c r="I290" s="221">
        <v>3.6948168099999998</v>
      </c>
      <c r="J290" s="221">
        <v>0</v>
      </c>
      <c r="K290" s="221">
        <v>3.6948168099999998</v>
      </c>
      <c r="L290" s="221">
        <v>1165.7023670000001</v>
      </c>
      <c r="M290" s="223"/>
      <c r="N290" s="221">
        <v>0</v>
      </c>
      <c r="O290" s="221">
        <v>0</v>
      </c>
      <c r="P290" s="221">
        <v>0</v>
      </c>
      <c r="Q290" s="221">
        <v>0</v>
      </c>
      <c r="R290" s="221">
        <v>1165.7023670000001</v>
      </c>
      <c r="S290" s="222">
        <v>8714</v>
      </c>
      <c r="T290" s="221">
        <v>10157930.426038001</v>
      </c>
      <c r="U290" s="221">
        <v>0</v>
      </c>
      <c r="V290" s="221">
        <v>0</v>
      </c>
      <c r="W290" s="221">
        <v>0</v>
      </c>
      <c r="X290" s="221">
        <v>0</v>
      </c>
      <c r="Y290" s="221">
        <v>0</v>
      </c>
      <c r="Z290" s="221">
        <v>0</v>
      </c>
      <c r="AA290" s="221">
        <v>0</v>
      </c>
      <c r="AB290" s="221">
        <v>0</v>
      </c>
      <c r="AC290" s="221">
        <v>0</v>
      </c>
      <c r="AD290" s="221">
        <v>0</v>
      </c>
      <c r="AE290" s="220"/>
      <c r="AF290" s="220"/>
      <c r="AG290" s="222">
        <v>0</v>
      </c>
      <c r="AH290" s="224">
        <v>0</v>
      </c>
      <c r="AI290" s="224">
        <v>0</v>
      </c>
      <c r="AJ290" s="224">
        <v>4</v>
      </c>
      <c r="AK290" s="224">
        <v>252</v>
      </c>
      <c r="AL290" s="220"/>
      <c r="AM290" s="222"/>
      <c r="AN290" s="220"/>
      <c r="AO290" s="222"/>
      <c r="AP290" s="222">
        <v>0</v>
      </c>
      <c r="AQ290" s="222">
        <v>0</v>
      </c>
      <c r="AR290" s="224">
        <v>0</v>
      </c>
      <c r="AS290" s="224">
        <v>0</v>
      </c>
      <c r="AT290" s="221">
        <v>0</v>
      </c>
      <c r="AU290" s="221">
        <v>0</v>
      </c>
      <c r="AV290" s="221">
        <v>0</v>
      </c>
      <c r="AW290" s="221">
        <v>0</v>
      </c>
      <c r="AX290" s="221">
        <v>0</v>
      </c>
      <c r="AY290" s="221">
        <v>0</v>
      </c>
      <c r="AZ290" s="221">
        <v>0</v>
      </c>
      <c r="BA290" s="221">
        <v>0</v>
      </c>
      <c r="BB290" s="221">
        <v>0</v>
      </c>
      <c r="BC290" s="221">
        <v>0</v>
      </c>
      <c r="BD290" s="221">
        <v>0</v>
      </c>
      <c r="BE290" s="221">
        <v>0</v>
      </c>
      <c r="BF290" s="221">
        <v>0</v>
      </c>
      <c r="BG290" s="221">
        <v>0</v>
      </c>
      <c r="BH290" s="221">
        <v>0</v>
      </c>
      <c r="BI290" s="221">
        <v>0</v>
      </c>
      <c r="BJ290" s="221">
        <v>0</v>
      </c>
      <c r="BK290" s="221">
        <v>0</v>
      </c>
      <c r="BL290" s="221">
        <v>0</v>
      </c>
      <c r="BM290" s="221">
        <v>0</v>
      </c>
      <c r="BN290" s="221">
        <v>0</v>
      </c>
      <c r="BO290" s="221">
        <v>0</v>
      </c>
      <c r="BP290" s="221">
        <v>0</v>
      </c>
      <c r="BQ290" s="213" t="s">
        <v>102</v>
      </c>
    </row>
    <row r="291" spans="1:69" x14ac:dyDescent="0.3">
      <c r="A291" s="220">
        <v>46451</v>
      </c>
      <c r="B291" s="221">
        <v>1162.0075501900001</v>
      </c>
      <c r="C291" s="222"/>
      <c r="D291" s="221">
        <v>1162.0075501900001</v>
      </c>
      <c r="E291" s="222">
        <v>1.00052531</v>
      </c>
      <c r="F291" s="222">
        <v>1.0026293109559379</v>
      </c>
      <c r="G291" s="222">
        <v>1.0013433350000001</v>
      </c>
      <c r="H291" s="222">
        <v>1.0039761770441491</v>
      </c>
      <c r="I291" s="221">
        <v>4.62034769</v>
      </c>
      <c r="J291" s="221">
        <v>0</v>
      </c>
      <c r="K291" s="221">
        <v>4.62034769</v>
      </c>
      <c r="L291" s="221">
        <v>1166.6278978800001</v>
      </c>
      <c r="M291" s="223"/>
      <c r="N291" s="221">
        <v>0</v>
      </c>
      <c r="O291" s="221">
        <v>0</v>
      </c>
      <c r="P291" s="221">
        <v>0</v>
      </c>
      <c r="Q291" s="221">
        <v>0</v>
      </c>
      <c r="R291" s="221">
        <v>1166.6278978800001</v>
      </c>
      <c r="S291" s="222">
        <v>8714</v>
      </c>
      <c r="T291" s="221">
        <v>10165995.502126321</v>
      </c>
      <c r="U291" s="221">
        <v>0</v>
      </c>
      <c r="V291" s="221">
        <v>0</v>
      </c>
      <c r="W291" s="221">
        <v>0</v>
      </c>
      <c r="X291" s="221">
        <v>0</v>
      </c>
      <c r="Y291" s="221">
        <v>0</v>
      </c>
      <c r="Z291" s="221">
        <v>0</v>
      </c>
      <c r="AA291" s="221">
        <v>0</v>
      </c>
      <c r="AB291" s="221">
        <v>0</v>
      </c>
      <c r="AC291" s="221">
        <v>0</v>
      </c>
      <c r="AD291" s="221">
        <v>0</v>
      </c>
      <c r="AE291" s="220"/>
      <c r="AF291" s="220"/>
      <c r="AG291" s="222">
        <v>0</v>
      </c>
      <c r="AH291" s="224">
        <v>0</v>
      </c>
      <c r="AI291" s="224">
        <v>0</v>
      </c>
      <c r="AJ291" s="224">
        <v>5</v>
      </c>
      <c r="AK291" s="224">
        <v>252</v>
      </c>
      <c r="AL291" s="220"/>
      <c r="AM291" s="222"/>
      <c r="AN291" s="220"/>
      <c r="AO291" s="222"/>
      <c r="AP291" s="222">
        <v>0</v>
      </c>
      <c r="AQ291" s="222">
        <v>0</v>
      </c>
      <c r="AR291" s="224">
        <v>0</v>
      </c>
      <c r="AS291" s="224">
        <v>0</v>
      </c>
      <c r="AT291" s="221">
        <v>0</v>
      </c>
      <c r="AU291" s="221">
        <v>0</v>
      </c>
      <c r="AV291" s="221">
        <v>0</v>
      </c>
      <c r="AW291" s="221">
        <v>0</v>
      </c>
      <c r="AX291" s="221">
        <v>0</v>
      </c>
      <c r="AY291" s="221">
        <v>0</v>
      </c>
      <c r="AZ291" s="221">
        <v>0</v>
      </c>
      <c r="BA291" s="221">
        <v>0</v>
      </c>
      <c r="BB291" s="221">
        <v>0</v>
      </c>
      <c r="BC291" s="221">
        <v>0</v>
      </c>
      <c r="BD291" s="221">
        <v>0</v>
      </c>
      <c r="BE291" s="221">
        <v>0</v>
      </c>
      <c r="BF291" s="221">
        <v>0</v>
      </c>
      <c r="BG291" s="221">
        <v>0</v>
      </c>
      <c r="BH291" s="221">
        <v>0</v>
      </c>
      <c r="BI291" s="221">
        <v>0</v>
      </c>
      <c r="BJ291" s="221">
        <v>0</v>
      </c>
      <c r="BK291" s="221">
        <v>0</v>
      </c>
      <c r="BL291" s="221">
        <v>0</v>
      </c>
      <c r="BM291" s="221">
        <v>0</v>
      </c>
      <c r="BN291" s="221">
        <v>0</v>
      </c>
      <c r="BO291" s="221">
        <v>0</v>
      </c>
      <c r="BP291" s="221">
        <v>0</v>
      </c>
      <c r="BQ291" s="213" t="s">
        <v>102</v>
      </c>
    </row>
    <row r="292" spans="1:69" x14ac:dyDescent="0.3">
      <c r="A292" s="220">
        <v>46452</v>
      </c>
      <c r="B292" s="221">
        <v>1162.0075501900001</v>
      </c>
      <c r="C292" s="222"/>
      <c r="D292" s="221">
        <v>1162.0075501900001</v>
      </c>
      <c r="E292" s="222">
        <v>1</v>
      </c>
      <c r="F292" s="222">
        <v>1.0026293109559379</v>
      </c>
      <c r="G292" s="222">
        <v>1.0013433350000001</v>
      </c>
      <c r="H292" s="222">
        <v>1.0039761770441491</v>
      </c>
      <c r="I292" s="221">
        <v>4.62034769</v>
      </c>
      <c r="J292" s="221">
        <v>0</v>
      </c>
      <c r="K292" s="221">
        <v>4.62034769</v>
      </c>
      <c r="L292" s="221">
        <v>1166.6278978800001</v>
      </c>
      <c r="M292" s="223"/>
      <c r="N292" s="221">
        <v>0</v>
      </c>
      <c r="O292" s="221">
        <v>0</v>
      </c>
      <c r="P292" s="221">
        <v>0</v>
      </c>
      <c r="Q292" s="221">
        <v>0</v>
      </c>
      <c r="R292" s="221">
        <v>1166.6278978800001</v>
      </c>
      <c r="S292" s="222">
        <v>8714</v>
      </c>
      <c r="T292" s="221">
        <v>10165995.502126321</v>
      </c>
      <c r="U292" s="221">
        <v>0</v>
      </c>
      <c r="V292" s="221">
        <v>0</v>
      </c>
      <c r="W292" s="221">
        <v>0</v>
      </c>
      <c r="X292" s="221">
        <v>0</v>
      </c>
      <c r="Y292" s="221">
        <v>0</v>
      </c>
      <c r="Z292" s="221">
        <v>0</v>
      </c>
      <c r="AA292" s="221">
        <v>0</v>
      </c>
      <c r="AB292" s="221">
        <v>0</v>
      </c>
      <c r="AC292" s="221">
        <v>0</v>
      </c>
      <c r="AD292" s="221">
        <v>0</v>
      </c>
      <c r="AE292" s="220"/>
      <c r="AF292" s="220"/>
      <c r="AG292" s="222">
        <v>0</v>
      </c>
      <c r="AH292" s="224">
        <v>0</v>
      </c>
      <c r="AI292" s="224">
        <v>0</v>
      </c>
      <c r="AJ292" s="224">
        <v>5</v>
      </c>
      <c r="AK292" s="224">
        <v>252</v>
      </c>
      <c r="AL292" s="220"/>
      <c r="AM292" s="222"/>
      <c r="AN292" s="220"/>
      <c r="AO292" s="222"/>
      <c r="AP292" s="222">
        <v>0</v>
      </c>
      <c r="AQ292" s="222">
        <v>0</v>
      </c>
      <c r="AR292" s="224">
        <v>0</v>
      </c>
      <c r="AS292" s="224">
        <v>0</v>
      </c>
      <c r="AT292" s="221">
        <v>0</v>
      </c>
      <c r="AU292" s="221">
        <v>0</v>
      </c>
      <c r="AV292" s="221">
        <v>0</v>
      </c>
      <c r="AW292" s="221">
        <v>0</v>
      </c>
      <c r="AX292" s="221">
        <v>0</v>
      </c>
      <c r="AY292" s="221">
        <v>0</v>
      </c>
      <c r="AZ292" s="221">
        <v>0</v>
      </c>
      <c r="BA292" s="221">
        <v>0</v>
      </c>
      <c r="BB292" s="221">
        <v>0</v>
      </c>
      <c r="BC292" s="221">
        <v>0</v>
      </c>
      <c r="BD292" s="221">
        <v>0</v>
      </c>
      <c r="BE292" s="221">
        <v>0</v>
      </c>
      <c r="BF292" s="221">
        <v>0</v>
      </c>
      <c r="BG292" s="221">
        <v>0</v>
      </c>
      <c r="BH292" s="221">
        <v>0</v>
      </c>
      <c r="BI292" s="221">
        <v>0</v>
      </c>
      <c r="BJ292" s="221">
        <v>0</v>
      </c>
      <c r="BK292" s="221">
        <v>0</v>
      </c>
      <c r="BL292" s="221">
        <v>0</v>
      </c>
      <c r="BM292" s="221">
        <v>0</v>
      </c>
      <c r="BN292" s="221">
        <v>0</v>
      </c>
      <c r="BO292" s="221">
        <v>0</v>
      </c>
      <c r="BP292" s="221">
        <v>0</v>
      </c>
      <c r="BQ292" s="213" t="s">
        <v>102</v>
      </c>
    </row>
    <row r="293" spans="1:69" x14ac:dyDescent="0.3">
      <c r="A293" s="220">
        <v>46453</v>
      </c>
      <c r="B293" s="221">
        <v>1162.0075501900001</v>
      </c>
      <c r="C293" s="222"/>
      <c r="D293" s="221">
        <v>1162.0075501900001</v>
      </c>
      <c r="E293" s="222">
        <v>1</v>
      </c>
      <c r="F293" s="222">
        <v>1.0026293109559379</v>
      </c>
      <c r="G293" s="222">
        <v>1.0013433350000001</v>
      </c>
      <c r="H293" s="222">
        <v>1.0039761770441491</v>
      </c>
      <c r="I293" s="221">
        <v>4.62034769</v>
      </c>
      <c r="J293" s="221">
        <v>0</v>
      </c>
      <c r="K293" s="221">
        <v>4.62034769</v>
      </c>
      <c r="L293" s="221">
        <v>1166.6278978800001</v>
      </c>
      <c r="M293" s="223"/>
      <c r="N293" s="221">
        <v>0</v>
      </c>
      <c r="O293" s="221">
        <v>0</v>
      </c>
      <c r="P293" s="221">
        <v>0</v>
      </c>
      <c r="Q293" s="221">
        <v>0</v>
      </c>
      <c r="R293" s="221">
        <v>1166.6278978800001</v>
      </c>
      <c r="S293" s="222">
        <v>8714</v>
      </c>
      <c r="T293" s="221">
        <v>10165995.502126321</v>
      </c>
      <c r="U293" s="221">
        <v>0</v>
      </c>
      <c r="V293" s="221">
        <v>0</v>
      </c>
      <c r="W293" s="221">
        <v>0</v>
      </c>
      <c r="X293" s="221">
        <v>0</v>
      </c>
      <c r="Y293" s="221">
        <v>0</v>
      </c>
      <c r="Z293" s="221">
        <v>0</v>
      </c>
      <c r="AA293" s="221">
        <v>0</v>
      </c>
      <c r="AB293" s="221">
        <v>0</v>
      </c>
      <c r="AC293" s="221">
        <v>0</v>
      </c>
      <c r="AD293" s="221">
        <v>0</v>
      </c>
      <c r="AE293" s="220"/>
      <c r="AF293" s="220"/>
      <c r="AG293" s="222">
        <v>0</v>
      </c>
      <c r="AH293" s="224">
        <v>0</v>
      </c>
      <c r="AI293" s="224">
        <v>0</v>
      </c>
      <c r="AJ293" s="224">
        <v>5</v>
      </c>
      <c r="AK293" s="224">
        <v>252</v>
      </c>
      <c r="AL293" s="220"/>
      <c r="AM293" s="222"/>
      <c r="AN293" s="220"/>
      <c r="AO293" s="222"/>
      <c r="AP293" s="222">
        <v>0</v>
      </c>
      <c r="AQ293" s="222">
        <v>0</v>
      </c>
      <c r="AR293" s="224">
        <v>0</v>
      </c>
      <c r="AS293" s="224">
        <v>0</v>
      </c>
      <c r="AT293" s="221">
        <v>0</v>
      </c>
      <c r="AU293" s="221">
        <v>0</v>
      </c>
      <c r="AV293" s="221">
        <v>0</v>
      </c>
      <c r="AW293" s="221">
        <v>0</v>
      </c>
      <c r="AX293" s="221">
        <v>0</v>
      </c>
      <c r="AY293" s="221">
        <v>0</v>
      </c>
      <c r="AZ293" s="221">
        <v>0</v>
      </c>
      <c r="BA293" s="221">
        <v>0</v>
      </c>
      <c r="BB293" s="221">
        <v>0</v>
      </c>
      <c r="BC293" s="221">
        <v>0</v>
      </c>
      <c r="BD293" s="221">
        <v>0</v>
      </c>
      <c r="BE293" s="221">
        <v>0</v>
      </c>
      <c r="BF293" s="221">
        <v>0</v>
      </c>
      <c r="BG293" s="221">
        <v>0</v>
      </c>
      <c r="BH293" s="221">
        <v>0</v>
      </c>
      <c r="BI293" s="221">
        <v>0</v>
      </c>
      <c r="BJ293" s="221">
        <v>0</v>
      </c>
      <c r="BK293" s="221">
        <v>0</v>
      </c>
      <c r="BL293" s="221">
        <v>0</v>
      </c>
      <c r="BM293" s="221">
        <v>0</v>
      </c>
      <c r="BN293" s="221">
        <v>0</v>
      </c>
      <c r="BO293" s="221">
        <v>0</v>
      </c>
      <c r="BP293" s="221">
        <v>0</v>
      </c>
      <c r="BQ293" s="213" t="s">
        <v>102</v>
      </c>
    </row>
    <row r="294" spans="1:69" x14ac:dyDescent="0.3">
      <c r="A294" s="220">
        <v>46454</v>
      </c>
      <c r="B294" s="221">
        <v>1162.0075501900001</v>
      </c>
      <c r="C294" s="222"/>
      <c r="D294" s="221">
        <v>1162.0075501900001</v>
      </c>
      <c r="E294" s="222">
        <v>1.00052531</v>
      </c>
      <c r="F294" s="222">
        <v>1.0031560021592762</v>
      </c>
      <c r="G294" s="222">
        <v>1.001612218</v>
      </c>
      <c r="H294" s="222">
        <v>1.0047733061600079</v>
      </c>
      <c r="I294" s="221">
        <v>5.5466176100000002</v>
      </c>
      <c r="J294" s="221">
        <v>0</v>
      </c>
      <c r="K294" s="221">
        <v>5.5466176100000002</v>
      </c>
      <c r="L294" s="221">
        <v>1167.5541678000002</v>
      </c>
      <c r="M294" s="223"/>
      <c r="N294" s="221">
        <v>0</v>
      </c>
      <c r="O294" s="221">
        <v>0</v>
      </c>
      <c r="P294" s="221">
        <v>0</v>
      </c>
      <c r="Q294" s="221">
        <v>0</v>
      </c>
      <c r="R294" s="221">
        <v>1167.5541678</v>
      </c>
      <c r="S294" s="222">
        <v>8714</v>
      </c>
      <c r="T294" s="221">
        <v>10174067.0182092</v>
      </c>
      <c r="U294" s="221">
        <v>0</v>
      </c>
      <c r="V294" s="221">
        <v>0</v>
      </c>
      <c r="W294" s="221">
        <v>0</v>
      </c>
      <c r="X294" s="221">
        <v>0</v>
      </c>
      <c r="Y294" s="221">
        <v>0</v>
      </c>
      <c r="Z294" s="221">
        <v>0</v>
      </c>
      <c r="AA294" s="221">
        <v>0</v>
      </c>
      <c r="AB294" s="221">
        <v>0</v>
      </c>
      <c r="AC294" s="221">
        <v>0</v>
      </c>
      <c r="AD294" s="221">
        <v>0</v>
      </c>
      <c r="AE294" s="220"/>
      <c r="AF294" s="220"/>
      <c r="AG294" s="222">
        <v>0</v>
      </c>
      <c r="AH294" s="224">
        <v>0</v>
      </c>
      <c r="AI294" s="224">
        <v>0</v>
      </c>
      <c r="AJ294" s="224">
        <v>6</v>
      </c>
      <c r="AK294" s="224">
        <v>252</v>
      </c>
      <c r="AL294" s="220"/>
      <c r="AM294" s="222"/>
      <c r="AN294" s="220"/>
      <c r="AO294" s="222"/>
      <c r="AP294" s="222">
        <v>0</v>
      </c>
      <c r="AQ294" s="222">
        <v>0</v>
      </c>
      <c r="AR294" s="224">
        <v>0</v>
      </c>
      <c r="AS294" s="224">
        <v>0</v>
      </c>
      <c r="AT294" s="221">
        <v>0</v>
      </c>
      <c r="AU294" s="221">
        <v>0</v>
      </c>
      <c r="AV294" s="221">
        <v>0</v>
      </c>
      <c r="AW294" s="221">
        <v>0</v>
      </c>
      <c r="AX294" s="221">
        <v>0</v>
      </c>
      <c r="AY294" s="221">
        <v>0</v>
      </c>
      <c r="AZ294" s="221">
        <v>0</v>
      </c>
      <c r="BA294" s="221">
        <v>0</v>
      </c>
      <c r="BB294" s="221">
        <v>0</v>
      </c>
      <c r="BC294" s="221">
        <v>0</v>
      </c>
      <c r="BD294" s="221">
        <v>0</v>
      </c>
      <c r="BE294" s="221">
        <v>0</v>
      </c>
      <c r="BF294" s="221">
        <v>0</v>
      </c>
      <c r="BG294" s="221">
        <v>0</v>
      </c>
      <c r="BH294" s="221">
        <v>0</v>
      </c>
      <c r="BI294" s="221">
        <v>0</v>
      </c>
      <c r="BJ294" s="221">
        <v>0</v>
      </c>
      <c r="BK294" s="221">
        <v>0</v>
      </c>
      <c r="BL294" s="221">
        <v>0</v>
      </c>
      <c r="BM294" s="221">
        <v>0</v>
      </c>
      <c r="BN294" s="221">
        <v>0</v>
      </c>
      <c r="BO294" s="221">
        <v>0</v>
      </c>
      <c r="BP294" s="221">
        <v>0</v>
      </c>
      <c r="BQ294" s="213" t="s">
        <v>102</v>
      </c>
    </row>
    <row r="295" spans="1:69" x14ac:dyDescent="0.3">
      <c r="A295" s="220">
        <v>46455</v>
      </c>
      <c r="B295" s="221">
        <v>1162.0075501900001</v>
      </c>
      <c r="C295" s="222"/>
      <c r="D295" s="221">
        <v>1162.0075501900001</v>
      </c>
      <c r="E295" s="222">
        <v>1.00052531</v>
      </c>
      <c r="F295" s="222">
        <v>1.0036829700387706</v>
      </c>
      <c r="G295" s="222">
        <v>1.001881174</v>
      </c>
      <c r="H295" s="222">
        <v>1.0055710723074067</v>
      </c>
      <c r="I295" s="221">
        <v>6.4736277199999996</v>
      </c>
      <c r="J295" s="221">
        <v>0</v>
      </c>
      <c r="K295" s="221">
        <v>6.4736277199999996</v>
      </c>
      <c r="L295" s="221">
        <v>1168.48117791</v>
      </c>
      <c r="M295" s="223"/>
      <c r="N295" s="221">
        <v>0</v>
      </c>
      <c r="O295" s="221">
        <v>0</v>
      </c>
      <c r="P295" s="221">
        <v>0</v>
      </c>
      <c r="Q295" s="221">
        <v>0</v>
      </c>
      <c r="R295" s="221">
        <v>1168.48117791</v>
      </c>
      <c r="S295" s="222">
        <v>8714</v>
      </c>
      <c r="T295" s="221">
        <v>10182144.98430774</v>
      </c>
      <c r="U295" s="221">
        <v>0</v>
      </c>
      <c r="V295" s="221">
        <v>0</v>
      </c>
      <c r="W295" s="221">
        <v>0</v>
      </c>
      <c r="X295" s="221">
        <v>0</v>
      </c>
      <c r="Y295" s="221">
        <v>0</v>
      </c>
      <c r="Z295" s="221">
        <v>0</v>
      </c>
      <c r="AA295" s="221">
        <v>0</v>
      </c>
      <c r="AB295" s="221">
        <v>0</v>
      </c>
      <c r="AC295" s="221">
        <v>0</v>
      </c>
      <c r="AD295" s="221">
        <v>0</v>
      </c>
      <c r="AE295" s="220"/>
      <c r="AF295" s="220"/>
      <c r="AG295" s="222">
        <v>0</v>
      </c>
      <c r="AH295" s="224">
        <v>0</v>
      </c>
      <c r="AI295" s="224">
        <v>0</v>
      </c>
      <c r="AJ295" s="224">
        <v>7</v>
      </c>
      <c r="AK295" s="224">
        <v>252</v>
      </c>
      <c r="AL295" s="220"/>
      <c r="AM295" s="222"/>
      <c r="AN295" s="220"/>
      <c r="AO295" s="222"/>
      <c r="AP295" s="222">
        <v>0</v>
      </c>
      <c r="AQ295" s="222">
        <v>0</v>
      </c>
      <c r="AR295" s="224">
        <v>0</v>
      </c>
      <c r="AS295" s="224">
        <v>0</v>
      </c>
      <c r="AT295" s="221">
        <v>0</v>
      </c>
      <c r="AU295" s="221">
        <v>0</v>
      </c>
      <c r="AV295" s="221">
        <v>0</v>
      </c>
      <c r="AW295" s="221">
        <v>0</v>
      </c>
      <c r="AX295" s="221">
        <v>0</v>
      </c>
      <c r="AY295" s="221">
        <v>0</v>
      </c>
      <c r="AZ295" s="221">
        <v>0</v>
      </c>
      <c r="BA295" s="221">
        <v>0</v>
      </c>
      <c r="BB295" s="221">
        <v>0</v>
      </c>
      <c r="BC295" s="221">
        <v>0</v>
      </c>
      <c r="BD295" s="221">
        <v>0</v>
      </c>
      <c r="BE295" s="221">
        <v>0</v>
      </c>
      <c r="BF295" s="221">
        <v>0</v>
      </c>
      <c r="BG295" s="221">
        <v>0</v>
      </c>
      <c r="BH295" s="221">
        <v>0</v>
      </c>
      <c r="BI295" s="221">
        <v>0</v>
      </c>
      <c r="BJ295" s="221">
        <v>0</v>
      </c>
      <c r="BK295" s="221">
        <v>0</v>
      </c>
      <c r="BL295" s="221">
        <v>0</v>
      </c>
      <c r="BM295" s="221">
        <v>0</v>
      </c>
      <c r="BN295" s="221">
        <v>0</v>
      </c>
      <c r="BO295" s="221">
        <v>0</v>
      </c>
      <c r="BP295" s="221">
        <v>0</v>
      </c>
      <c r="BQ295" s="213" t="s">
        <v>102</v>
      </c>
    </row>
    <row r="296" spans="1:69" x14ac:dyDescent="0.3">
      <c r="A296" s="220">
        <v>46456</v>
      </c>
      <c r="B296" s="221">
        <v>1162.0075501900001</v>
      </c>
      <c r="C296" s="222"/>
      <c r="D296" s="221">
        <v>1162.0075501900001</v>
      </c>
      <c r="E296" s="222">
        <v>1.00052531</v>
      </c>
      <c r="F296" s="222">
        <v>1.0042102147397616</v>
      </c>
      <c r="G296" s="222">
        <v>1.0021502019999999</v>
      </c>
      <c r="H296" s="222">
        <v>1.0063694648019625</v>
      </c>
      <c r="I296" s="221">
        <v>7.4013664199999996</v>
      </c>
      <c r="J296" s="221">
        <v>0</v>
      </c>
      <c r="K296" s="221">
        <v>7.4013664199999996</v>
      </c>
      <c r="L296" s="221">
        <v>1169.40891661</v>
      </c>
      <c r="M296" s="223"/>
      <c r="N296" s="221">
        <v>0</v>
      </c>
      <c r="O296" s="221">
        <v>0</v>
      </c>
      <c r="P296" s="221">
        <v>0</v>
      </c>
      <c r="Q296" s="221">
        <v>0</v>
      </c>
      <c r="R296" s="221">
        <v>1169.40891661</v>
      </c>
      <c r="S296" s="222">
        <v>8714</v>
      </c>
      <c r="T296" s="221">
        <v>10190229.29933954</v>
      </c>
      <c r="U296" s="221">
        <v>0</v>
      </c>
      <c r="V296" s="221">
        <v>0</v>
      </c>
      <c r="W296" s="221">
        <v>0</v>
      </c>
      <c r="X296" s="221">
        <v>0</v>
      </c>
      <c r="Y296" s="221">
        <v>0</v>
      </c>
      <c r="Z296" s="221">
        <v>0</v>
      </c>
      <c r="AA296" s="221">
        <v>0</v>
      </c>
      <c r="AB296" s="221">
        <v>0</v>
      </c>
      <c r="AC296" s="221">
        <v>0</v>
      </c>
      <c r="AD296" s="221">
        <v>0</v>
      </c>
      <c r="AE296" s="220"/>
      <c r="AF296" s="220"/>
      <c r="AG296" s="222">
        <v>0</v>
      </c>
      <c r="AH296" s="224">
        <v>0</v>
      </c>
      <c r="AI296" s="224">
        <v>0</v>
      </c>
      <c r="AJ296" s="224">
        <v>8</v>
      </c>
      <c r="AK296" s="224">
        <v>252</v>
      </c>
      <c r="AL296" s="220"/>
      <c r="AM296" s="222"/>
      <c r="AN296" s="220"/>
      <c r="AO296" s="222"/>
      <c r="AP296" s="222">
        <v>0</v>
      </c>
      <c r="AQ296" s="222">
        <v>0</v>
      </c>
      <c r="AR296" s="224">
        <v>0</v>
      </c>
      <c r="AS296" s="224">
        <v>0</v>
      </c>
      <c r="AT296" s="221">
        <v>0</v>
      </c>
      <c r="AU296" s="221">
        <v>0</v>
      </c>
      <c r="AV296" s="221">
        <v>0</v>
      </c>
      <c r="AW296" s="221">
        <v>0</v>
      </c>
      <c r="AX296" s="221">
        <v>0</v>
      </c>
      <c r="AY296" s="221">
        <v>0</v>
      </c>
      <c r="AZ296" s="221">
        <v>0</v>
      </c>
      <c r="BA296" s="221">
        <v>0</v>
      </c>
      <c r="BB296" s="221">
        <v>0</v>
      </c>
      <c r="BC296" s="221">
        <v>0</v>
      </c>
      <c r="BD296" s="221">
        <v>0</v>
      </c>
      <c r="BE296" s="221">
        <v>0</v>
      </c>
      <c r="BF296" s="221">
        <v>0</v>
      </c>
      <c r="BG296" s="221">
        <v>0</v>
      </c>
      <c r="BH296" s="221">
        <v>0</v>
      </c>
      <c r="BI296" s="221">
        <v>0</v>
      </c>
      <c r="BJ296" s="221">
        <v>0</v>
      </c>
      <c r="BK296" s="221">
        <v>0</v>
      </c>
      <c r="BL296" s="221">
        <v>0</v>
      </c>
      <c r="BM296" s="221">
        <v>0</v>
      </c>
      <c r="BN296" s="221">
        <v>0</v>
      </c>
      <c r="BO296" s="221">
        <v>0</v>
      </c>
      <c r="BP296" s="221">
        <v>0</v>
      </c>
      <c r="BQ296" s="213" t="s">
        <v>102</v>
      </c>
    </row>
    <row r="297" spans="1:69" x14ac:dyDescent="0.3">
      <c r="A297" s="220">
        <v>46457</v>
      </c>
      <c r="B297" s="221">
        <v>1162.0075501900001</v>
      </c>
      <c r="C297" s="222"/>
      <c r="D297" s="221">
        <v>1162.0075501900001</v>
      </c>
      <c r="E297" s="222">
        <v>1.00052531</v>
      </c>
      <c r="F297" s="222">
        <v>1.0047377364076666</v>
      </c>
      <c r="G297" s="222">
        <v>1.0024193020000001</v>
      </c>
      <c r="H297" s="222">
        <v>1.0071685040238574</v>
      </c>
      <c r="I297" s="221">
        <v>8.32985577</v>
      </c>
      <c r="J297" s="221">
        <v>0</v>
      </c>
      <c r="K297" s="221">
        <v>8.32985577</v>
      </c>
      <c r="L297" s="221">
        <v>1170.3374059600001</v>
      </c>
      <c r="M297" s="223"/>
      <c r="N297" s="221">
        <v>0</v>
      </c>
      <c r="O297" s="221">
        <v>0</v>
      </c>
      <c r="P297" s="221">
        <v>0</v>
      </c>
      <c r="Q297" s="221">
        <v>0</v>
      </c>
      <c r="R297" s="221">
        <v>1170.3374059600001</v>
      </c>
      <c r="S297" s="222">
        <v>8714</v>
      </c>
      <c r="T297" s="221">
        <v>10198320.155535441</v>
      </c>
      <c r="U297" s="221">
        <v>0</v>
      </c>
      <c r="V297" s="221">
        <v>0</v>
      </c>
      <c r="W297" s="221">
        <v>0</v>
      </c>
      <c r="X297" s="221">
        <v>0</v>
      </c>
      <c r="Y297" s="221">
        <v>0</v>
      </c>
      <c r="Z297" s="221">
        <v>0</v>
      </c>
      <c r="AA297" s="221">
        <v>0</v>
      </c>
      <c r="AB297" s="221">
        <v>0</v>
      </c>
      <c r="AC297" s="221">
        <v>0</v>
      </c>
      <c r="AD297" s="221">
        <v>0</v>
      </c>
      <c r="AE297" s="220"/>
      <c r="AF297" s="220"/>
      <c r="AG297" s="222">
        <v>0</v>
      </c>
      <c r="AH297" s="224">
        <v>0</v>
      </c>
      <c r="AI297" s="224">
        <v>0</v>
      </c>
      <c r="AJ297" s="224">
        <v>9</v>
      </c>
      <c r="AK297" s="224">
        <v>252</v>
      </c>
      <c r="AL297" s="220"/>
      <c r="AM297" s="222"/>
      <c r="AN297" s="220"/>
      <c r="AO297" s="222"/>
      <c r="AP297" s="222">
        <v>0</v>
      </c>
      <c r="AQ297" s="222">
        <v>0</v>
      </c>
      <c r="AR297" s="224">
        <v>0</v>
      </c>
      <c r="AS297" s="224">
        <v>0</v>
      </c>
      <c r="AT297" s="221">
        <v>0</v>
      </c>
      <c r="AU297" s="221">
        <v>0</v>
      </c>
      <c r="AV297" s="221">
        <v>0</v>
      </c>
      <c r="AW297" s="221">
        <v>0</v>
      </c>
      <c r="AX297" s="221">
        <v>0</v>
      </c>
      <c r="AY297" s="221">
        <v>0</v>
      </c>
      <c r="AZ297" s="221">
        <v>0</v>
      </c>
      <c r="BA297" s="221">
        <v>0</v>
      </c>
      <c r="BB297" s="221">
        <v>0</v>
      </c>
      <c r="BC297" s="221">
        <v>0</v>
      </c>
      <c r="BD297" s="221">
        <v>0</v>
      </c>
      <c r="BE297" s="221">
        <v>0</v>
      </c>
      <c r="BF297" s="221">
        <v>0</v>
      </c>
      <c r="BG297" s="221">
        <v>0</v>
      </c>
      <c r="BH297" s="221">
        <v>0</v>
      </c>
      <c r="BI297" s="221">
        <v>0</v>
      </c>
      <c r="BJ297" s="221">
        <v>0</v>
      </c>
      <c r="BK297" s="221">
        <v>0</v>
      </c>
      <c r="BL297" s="221">
        <v>0</v>
      </c>
      <c r="BM297" s="221">
        <v>0</v>
      </c>
      <c r="BN297" s="221">
        <v>0</v>
      </c>
      <c r="BO297" s="221">
        <v>0</v>
      </c>
      <c r="BP297" s="221">
        <v>0</v>
      </c>
      <c r="BQ297" s="213" t="s">
        <v>102</v>
      </c>
    </row>
    <row r="298" spans="1:69" x14ac:dyDescent="0.3">
      <c r="A298" s="220">
        <v>46458</v>
      </c>
      <c r="B298" s="221">
        <v>1162.0075501900001</v>
      </c>
      <c r="C298" s="222"/>
      <c r="D298" s="221">
        <v>1162.0075501900001</v>
      </c>
      <c r="E298" s="222">
        <v>1.00052531</v>
      </c>
      <c r="F298" s="222">
        <v>1.0052655351879789</v>
      </c>
      <c r="G298" s="222">
        <v>1.0026884739999999</v>
      </c>
      <c r="H298" s="222">
        <v>1.0079681702673857</v>
      </c>
      <c r="I298" s="221">
        <v>9.2590737000000001</v>
      </c>
      <c r="J298" s="221">
        <v>0</v>
      </c>
      <c r="K298" s="221">
        <v>9.2590737000000001</v>
      </c>
      <c r="L298" s="221">
        <v>1171.2666238900001</v>
      </c>
      <c r="M298" s="223"/>
      <c r="N298" s="221">
        <v>0</v>
      </c>
      <c r="O298" s="221">
        <v>0</v>
      </c>
      <c r="P298" s="221">
        <v>0</v>
      </c>
      <c r="Q298" s="221">
        <v>0</v>
      </c>
      <c r="R298" s="221">
        <v>1171.2666238899999</v>
      </c>
      <c r="S298" s="222">
        <v>8714</v>
      </c>
      <c r="T298" s="221">
        <v>10206417.360577459</v>
      </c>
      <c r="U298" s="221">
        <v>0</v>
      </c>
      <c r="V298" s="221">
        <v>0</v>
      </c>
      <c r="W298" s="221">
        <v>0</v>
      </c>
      <c r="X298" s="221">
        <v>0</v>
      </c>
      <c r="Y298" s="221">
        <v>0</v>
      </c>
      <c r="Z298" s="221">
        <v>0</v>
      </c>
      <c r="AA298" s="221">
        <v>0</v>
      </c>
      <c r="AB298" s="221">
        <v>0</v>
      </c>
      <c r="AC298" s="221">
        <v>0</v>
      </c>
      <c r="AD298" s="221">
        <v>0</v>
      </c>
      <c r="AE298" s="220"/>
      <c r="AF298" s="220"/>
      <c r="AG298" s="222">
        <v>0</v>
      </c>
      <c r="AH298" s="224">
        <v>0</v>
      </c>
      <c r="AI298" s="224">
        <v>0</v>
      </c>
      <c r="AJ298" s="224">
        <v>10</v>
      </c>
      <c r="AK298" s="224">
        <v>252</v>
      </c>
      <c r="AL298" s="220"/>
      <c r="AM298" s="222"/>
      <c r="AN298" s="220"/>
      <c r="AO298" s="222"/>
      <c r="AP298" s="222">
        <v>0</v>
      </c>
      <c r="AQ298" s="222">
        <v>0</v>
      </c>
      <c r="AR298" s="224">
        <v>0</v>
      </c>
      <c r="AS298" s="224">
        <v>0</v>
      </c>
      <c r="AT298" s="221">
        <v>0</v>
      </c>
      <c r="AU298" s="221">
        <v>0</v>
      </c>
      <c r="AV298" s="221">
        <v>0</v>
      </c>
      <c r="AW298" s="221">
        <v>0</v>
      </c>
      <c r="AX298" s="221">
        <v>0</v>
      </c>
      <c r="AY298" s="221">
        <v>0</v>
      </c>
      <c r="AZ298" s="221">
        <v>0</v>
      </c>
      <c r="BA298" s="221">
        <v>0</v>
      </c>
      <c r="BB298" s="221">
        <v>0</v>
      </c>
      <c r="BC298" s="221">
        <v>0</v>
      </c>
      <c r="BD298" s="221">
        <v>0</v>
      </c>
      <c r="BE298" s="221">
        <v>0</v>
      </c>
      <c r="BF298" s="221">
        <v>0</v>
      </c>
      <c r="BG298" s="221">
        <v>0</v>
      </c>
      <c r="BH298" s="221">
        <v>0</v>
      </c>
      <c r="BI298" s="221">
        <v>0</v>
      </c>
      <c r="BJ298" s="221">
        <v>0</v>
      </c>
      <c r="BK298" s="221">
        <v>0</v>
      </c>
      <c r="BL298" s="221">
        <v>0</v>
      </c>
      <c r="BM298" s="221">
        <v>0</v>
      </c>
      <c r="BN298" s="221">
        <v>0</v>
      </c>
      <c r="BO298" s="221">
        <v>0</v>
      </c>
      <c r="BP298" s="221">
        <v>0</v>
      </c>
      <c r="BQ298" s="213" t="s">
        <v>102</v>
      </c>
    </row>
    <row r="299" spans="1:69" x14ac:dyDescent="0.3">
      <c r="A299" s="220">
        <v>46459</v>
      </c>
      <c r="B299" s="221">
        <v>1162.0075501900001</v>
      </c>
      <c r="C299" s="222"/>
      <c r="D299" s="221">
        <v>1162.0075501900001</v>
      </c>
      <c r="E299" s="222">
        <v>1</v>
      </c>
      <c r="F299" s="222">
        <v>1.0052655351879789</v>
      </c>
      <c r="G299" s="222">
        <v>1.0026884739999999</v>
      </c>
      <c r="H299" s="222">
        <v>1.0079681702673857</v>
      </c>
      <c r="I299" s="221">
        <v>9.2590737000000001</v>
      </c>
      <c r="J299" s="221">
        <v>0</v>
      </c>
      <c r="K299" s="221">
        <v>9.2590737000000001</v>
      </c>
      <c r="L299" s="221">
        <v>1171.2666238900001</v>
      </c>
      <c r="M299" s="223"/>
      <c r="N299" s="221">
        <v>0</v>
      </c>
      <c r="O299" s="221">
        <v>0</v>
      </c>
      <c r="P299" s="221">
        <v>0</v>
      </c>
      <c r="Q299" s="221">
        <v>0</v>
      </c>
      <c r="R299" s="221">
        <v>1171.2666238899999</v>
      </c>
      <c r="S299" s="222">
        <v>8714</v>
      </c>
      <c r="T299" s="221">
        <v>10206417.360577459</v>
      </c>
      <c r="U299" s="221">
        <v>0</v>
      </c>
      <c r="V299" s="221">
        <v>0</v>
      </c>
      <c r="W299" s="221">
        <v>0</v>
      </c>
      <c r="X299" s="221">
        <v>0</v>
      </c>
      <c r="Y299" s="221">
        <v>0</v>
      </c>
      <c r="Z299" s="221">
        <v>0</v>
      </c>
      <c r="AA299" s="221">
        <v>0</v>
      </c>
      <c r="AB299" s="221">
        <v>0</v>
      </c>
      <c r="AC299" s="221">
        <v>0</v>
      </c>
      <c r="AD299" s="221">
        <v>0</v>
      </c>
      <c r="AE299" s="220"/>
      <c r="AF299" s="220"/>
      <c r="AG299" s="222">
        <v>0</v>
      </c>
      <c r="AH299" s="224">
        <v>0</v>
      </c>
      <c r="AI299" s="224">
        <v>0</v>
      </c>
      <c r="AJ299" s="224">
        <v>10</v>
      </c>
      <c r="AK299" s="224">
        <v>252</v>
      </c>
      <c r="AL299" s="220"/>
      <c r="AM299" s="222"/>
      <c r="AN299" s="220"/>
      <c r="AO299" s="222"/>
      <c r="AP299" s="222">
        <v>0</v>
      </c>
      <c r="AQ299" s="222">
        <v>0</v>
      </c>
      <c r="AR299" s="224">
        <v>0</v>
      </c>
      <c r="AS299" s="224">
        <v>0</v>
      </c>
      <c r="AT299" s="221">
        <v>0</v>
      </c>
      <c r="AU299" s="221">
        <v>0</v>
      </c>
      <c r="AV299" s="221">
        <v>0</v>
      </c>
      <c r="AW299" s="221">
        <v>0</v>
      </c>
      <c r="AX299" s="221">
        <v>0</v>
      </c>
      <c r="AY299" s="221">
        <v>0</v>
      </c>
      <c r="AZ299" s="221">
        <v>0</v>
      </c>
      <c r="BA299" s="221">
        <v>0</v>
      </c>
      <c r="BB299" s="221">
        <v>0</v>
      </c>
      <c r="BC299" s="221">
        <v>0</v>
      </c>
      <c r="BD299" s="221">
        <v>0</v>
      </c>
      <c r="BE299" s="221">
        <v>0</v>
      </c>
      <c r="BF299" s="221">
        <v>0</v>
      </c>
      <c r="BG299" s="221">
        <v>0</v>
      </c>
      <c r="BH299" s="221">
        <v>0</v>
      </c>
      <c r="BI299" s="221">
        <v>0</v>
      </c>
      <c r="BJ299" s="221">
        <v>0</v>
      </c>
      <c r="BK299" s="221">
        <v>0</v>
      </c>
      <c r="BL299" s="221">
        <v>0</v>
      </c>
      <c r="BM299" s="221">
        <v>0</v>
      </c>
      <c r="BN299" s="221">
        <v>0</v>
      </c>
      <c r="BO299" s="221">
        <v>0</v>
      </c>
      <c r="BP299" s="221">
        <v>0</v>
      </c>
      <c r="BQ299" s="213" t="s">
        <v>102</v>
      </c>
    </row>
    <row r="300" spans="1:69" x14ac:dyDescent="0.3">
      <c r="A300" s="220">
        <v>46460</v>
      </c>
      <c r="B300" s="221">
        <v>1162.0075501900001</v>
      </c>
      <c r="C300" s="222"/>
      <c r="D300" s="221">
        <v>1162.0075501900001</v>
      </c>
      <c r="E300" s="222">
        <v>1</v>
      </c>
      <c r="F300" s="222">
        <v>1.0052655351879789</v>
      </c>
      <c r="G300" s="222">
        <v>1.0026884739999999</v>
      </c>
      <c r="H300" s="222">
        <v>1.0079681702673857</v>
      </c>
      <c r="I300" s="221">
        <v>9.2590737000000001</v>
      </c>
      <c r="J300" s="221">
        <v>0</v>
      </c>
      <c r="K300" s="221">
        <v>9.2590737000000001</v>
      </c>
      <c r="L300" s="221">
        <v>1171.2666238900001</v>
      </c>
      <c r="M300" s="223"/>
      <c r="N300" s="221">
        <v>0</v>
      </c>
      <c r="O300" s="221">
        <v>0</v>
      </c>
      <c r="P300" s="221">
        <v>0</v>
      </c>
      <c r="Q300" s="221">
        <v>0</v>
      </c>
      <c r="R300" s="221">
        <v>1171.2666238899999</v>
      </c>
      <c r="S300" s="222">
        <v>8714</v>
      </c>
      <c r="T300" s="221">
        <v>10206417.360577459</v>
      </c>
      <c r="U300" s="221">
        <v>0</v>
      </c>
      <c r="V300" s="221">
        <v>0</v>
      </c>
      <c r="W300" s="221">
        <v>0</v>
      </c>
      <c r="X300" s="221">
        <v>0</v>
      </c>
      <c r="Y300" s="221">
        <v>0</v>
      </c>
      <c r="Z300" s="221">
        <v>0</v>
      </c>
      <c r="AA300" s="221">
        <v>0</v>
      </c>
      <c r="AB300" s="221">
        <v>0</v>
      </c>
      <c r="AC300" s="221">
        <v>0</v>
      </c>
      <c r="AD300" s="221">
        <v>0</v>
      </c>
      <c r="AE300" s="220"/>
      <c r="AF300" s="220"/>
      <c r="AG300" s="222">
        <v>0</v>
      </c>
      <c r="AH300" s="224">
        <v>0</v>
      </c>
      <c r="AI300" s="224">
        <v>0</v>
      </c>
      <c r="AJ300" s="224">
        <v>10</v>
      </c>
      <c r="AK300" s="224">
        <v>252</v>
      </c>
      <c r="AL300" s="220"/>
      <c r="AM300" s="222"/>
      <c r="AN300" s="220"/>
      <c r="AO300" s="222"/>
      <c r="AP300" s="222">
        <v>0</v>
      </c>
      <c r="AQ300" s="222">
        <v>0</v>
      </c>
      <c r="AR300" s="224">
        <v>0</v>
      </c>
      <c r="AS300" s="224">
        <v>0</v>
      </c>
      <c r="AT300" s="221">
        <v>0</v>
      </c>
      <c r="AU300" s="221">
        <v>0</v>
      </c>
      <c r="AV300" s="221">
        <v>0</v>
      </c>
      <c r="AW300" s="221">
        <v>0</v>
      </c>
      <c r="AX300" s="221">
        <v>0</v>
      </c>
      <c r="AY300" s="221">
        <v>0</v>
      </c>
      <c r="AZ300" s="221">
        <v>0</v>
      </c>
      <c r="BA300" s="221">
        <v>0</v>
      </c>
      <c r="BB300" s="221">
        <v>0</v>
      </c>
      <c r="BC300" s="221">
        <v>0</v>
      </c>
      <c r="BD300" s="221">
        <v>0</v>
      </c>
      <c r="BE300" s="221">
        <v>0</v>
      </c>
      <c r="BF300" s="221">
        <v>0</v>
      </c>
      <c r="BG300" s="221">
        <v>0</v>
      </c>
      <c r="BH300" s="221">
        <v>0</v>
      </c>
      <c r="BI300" s="221">
        <v>0</v>
      </c>
      <c r="BJ300" s="221">
        <v>0</v>
      </c>
      <c r="BK300" s="221">
        <v>0</v>
      </c>
      <c r="BL300" s="221">
        <v>0</v>
      </c>
      <c r="BM300" s="221">
        <v>0</v>
      </c>
      <c r="BN300" s="221">
        <v>0</v>
      </c>
      <c r="BO300" s="221">
        <v>0</v>
      </c>
      <c r="BP300" s="221">
        <v>0</v>
      </c>
      <c r="BQ300" s="213" t="s">
        <v>102</v>
      </c>
    </row>
    <row r="301" spans="1:69" x14ac:dyDescent="0.3">
      <c r="A301" s="220">
        <v>46461</v>
      </c>
      <c r="B301" s="221">
        <v>1162.0075501900001</v>
      </c>
      <c r="C301" s="222"/>
      <c r="D301" s="221">
        <v>1162.0075501900001</v>
      </c>
      <c r="E301" s="222">
        <v>1.00052531</v>
      </c>
      <c r="F301" s="222">
        <v>1.0057936112262684</v>
      </c>
      <c r="G301" s="222">
        <v>1.0029577190000001</v>
      </c>
      <c r="H301" s="222">
        <v>1.0087684648703756</v>
      </c>
      <c r="I301" s="221">
        <v>10.189022530000001</v>
      </c>
      <c r="J301" s="221">
        <v>0</v>
      </c>
      <c r="K301" s="221">
        <v>10.189022530000001</v>
      </c>
      <c r="L301" s="221">
        <v>1172.1965727200002</v>
      </c>
      <c r="M301" s="223"/>
      <c r="N301" s="221">
        <v>0</v>
      </c>
      <c r="O301" s="221">
        <v>0</v>
      </c>
      <c r="P301" s="221">
        <v>0</v>
      </c>
      <c r="Q301" s="221">
        <v>0</v>
      </c>
      <c r="R301" s="221">
        <v>1172.1965727199999</v>
      </c>
      <c r="S301" s="222">
        <v>8714</v>
      </c>
      <c r="T301" s="221">
        <v>10214520.934682079</v>
      </c>
      <c r="U301" s="221">
        <v>0</v>
      </c>
      <c r="V301" s="221">
        <v>0</v>
      </c>
      <c r="W301" s="221">
        <v>0</v>
      </c>
      <c r="X301" s="221">
        <v>0</v>
      </c>
      <c r="Y301" s="221">
        <v>0</v>
      </c>
      <c r="Z301" s="221">
        <v>0</v>
      </c>
      <c r="AA301" s="221">
        <v>0</v>
      </c>
      <c r="AB301" s="221">
        <v>0</v>
      </c>
      <c r="AC301" s="221">
        <v>0</v>
      </c>
      <c r="AD301" s="221">
        <v>0</v>
      </c>
      <c r="AE301" s="220"/>
      <c r="AF301" s="220"/>
      <c r="AG301" s="222">
        <v>0</v>
      </c>
      <c r="AH301" s="224">
        <v>0</v>
      </c>
      <c r="AI301" s="224">
        <v>0</v>
      </c>
      <c r="AJ301" s="224">
        <v>11</v>
      </c>
      <c r="AK301" s="224">
        <v>252</v>
      </c>
      <c r="AL301" s="220"/>
      <c r="AM301" s="222"/>
      <c r="AN301" s="220"/>
      <c r="AO301" s="222"/>
      <c r="AP301" s="222">
        <v>0</v>
      </c>
      <c r="AQ301" s="222">
        <v>0</v>
      </c>
      <c r="AR301" s="224">
        <v>0</v>
      </c>
      <c r="AS301" s="224">
        <v>0</v>
      </c>
      <c r="AT301" s="221">
        <v>0</v>
      </c>
      <c r="AU301" s="221">
        <v>0</v>
      </c>
      <c r="AV301" s="221">
        <v>0</v>
      </c>
      <c r="AW301" s="221">
        <v>0</v>
      </c>
      <c r="AX301" s="221">
        <v>0</v>
      </c>
      <c r="AY301" s="221">
        <v>0</v>
      </c>
      <c r="AZ301" s="221">
        <v>0</v>
      </c>
      <c r="BA301" s="221">
        <v>0</v>
      </c>
      <c r="BB301" s="221">
        <v>0</v>
      </c>
      <c r="BC301" s="221">
        <v>0</v>
      </c>
      <c r="BD301" s="221">
        <v>0</v>
      </c>
      <c r="BE301" s="221">
        <v>0</v>
      </c>
      <c r="BF301" s="221">
        <v>0</v>
      </c>
      <c r="BG301" s="221">
        <v>0</v>
      </c>
      <c r="BH301" s="221">
        <v>0</v>
      </c>
      <c r="BI301" s="221">
        <v>0</v>
      </c>
      <c r="BJ301" s="221">
        <v>0</v>
      </c>
      <c r="BK301" s="221">
        <v>0</v>
      </c>
      <c r="BL301" s="221">
        <v>0</v>
      </c>
      <c r="BM301" s="221">
        <v>0</v>
      </c>
      <c r="BN301" s="221">
        <v>0</v>
      </c>
      <c r="BO301" s="221">
        <v>0</v>
      </c>
      <c r="BP301" s="221">
        <v>0</v>
      </c>
      <c r="BQ301" s="213" t="s">
        <v>102</v>
      </c>
    </row>
    <row r="302" spans="1:69" x14ac:dyDescent="0.3">
      <c r="A302" s="220">
        <v>46462</v>
      </c>
      <c r="B302" s="221">
        <v>1162.0075501900001</v>
      </c>
      <c r="C302" s="222"/>
      <c r="D302" s="221">
        <v>1162.0075501900001</v>
      </c>
      <c r="E302" s="222">
        <v>1.00052531</v>
      </c>
      <c r="F302" s="222">
        <v>1.0063219646681818</v>
      </c>
      <c r="G302" s="222">
        <v>1.003227036</v>
      </c>
      <c r="H302" s="222">
        <v>1.0095693971925104</v>
      </c>
      <c r="I302" s="221">
        <v>11.119711560000001</v>
      </c>
      <c r="J302" s="221">
        <v>0</v>
      </c>
      <c r="K302" s="221">
        <v>11.119711560000001</v>
      </c>
      <c r="L302" s="221">
        <v>1173.1272617500001</v>
      </c>
      <c r="M302" s="223"/>
      <c r="N302" s="221">
        <v>0</v>
      </c>
      <c r="O302" s="221">
        <v>0</v>
      </c>
      <c r="P302" s="221">
        <v>0</v>
      </c>
      <c r="Q302" s="221">
        <v>0</v>
      </c>
      <c r="R302" s="221">
        <v>1173.1272617499999</v>
      </c>
      <c r="S302" s="222">
        <v>8714</v>
      </c>
      <c r="T302" s="221">
        <v>10222630.958889499</v>
      </c>
      <c r="U302" s="221">
        <v>0</v>
      </c>
      <c r="V302" s="221">
        <v>0</v>
      </c>
      <c r="W302" s="221">
        <v>0</v>
      </c>
      <c r="X302" s="221">
        <v>0</v>
      </c>
      <c r="Y302" s="221">
        <v>0</v>
      </c>
      <c r="Z302" s="221">
        <v>0</v>
      </c>
      <c r="AA302" s="221">
        <v>0</v>
      </c>
      <c r="AB302" s="221">
        <v>0</v>
      </c>
      <c r="AC302" s="221">
        <v>0</v>
      </c>
      <c r="AD302" s="221">
        <v>0</v>
      </c>
      <c r="AE302" s="220"/>
      <c r="AF302" s="220"/>
      <c r="AG302" s="222">
        <v>0</v>
      </c>
      <c r="AH302" s="224">
        <v>0</v>
      </c>
      <c r="AI302" s="224">
        <v>0</v>
      </c>
      <c r="AJ302" s="224">
        <v>12</v>
      </c>
      <c r="AK302" s="224">
        <v>252</v>
      </c>
      <c r="AL302" s="220"/>
      <c r="AM302" s="222"/>
      <c r="AN302" s="220"/>
      <c r="AO302" s="222"/>
      <c r="AP302" s="222">
        <v>0</v>
      </c>
      <c r="AQ302" s="222">
        <v>0</v>
      </c>
      <c r="AR302" s="224">
        <v>0</v>
      </c>
      <c r="AS302" s="224">
        <v>0</v>
      </c>
      <c r="AT302" s="221">
        <v>0</v>
      </c>
      <c r="AU302" s="221">
        <v>0</v>
      </c>
      <c r="AV302" s="221">
        <v>0</v>
      </c>
      <c r="AW302" s="221">
        <v>0</v>
      </c>
      <c r="AX302" s="221">
        <v>0</v>
      </c>
      <c r="AY302" s="221">
        <v>0</v>
      </c>
      <c r="AZ302" s="221">
        <v>0</v>
      </c>
      <c r="BA302" s="221">
        <v>0</v>
      </c>
      <c r="BB302" s="221">
        <v>0</v>
      </c>
      <c r="BC302" s="221">
        <v>0</v>
      </c>
      <c r="BD302" s="221">
        <v>0</v>
      </c>
      <c r="BE302" s="221">
        <v>0</v>
      </c>
      <c r="BF302" s="221">
        <v>0</v>
      </c>
      <c r="BG302" s="221">
        <v>0</v>
      </c>
      <c r="BH302" s="221">
        <v>0</v>
      </c>
      <c r="BI302" s="221">
        <v>0</v>
      </c>
      <c r="BJ302" s="221">
        <v>0</v>
      </c>
      <c r="BK302" s="221">
        <v>0</v>
      </c>
      <c r="BL302" s="221">
        <v>0</v>
      </c>
      <c r="BM302" s="221">
        <v>0</v>
      </c>
      <c r="BN302" s="221">
        <v>0</v>
      </c>
      <c r="BO302" s="221">
        <v>0</v>
      </c>
      <c r="BP302" s="221">
        <v>0</v>
      </c>
      <c r="BQ302" s="213" t="s">
        <v>102</v>
      </c>
    </row>
    <row r="303" spans="1:69" x14ac:dyDescent="0.3">
      <c r="A303" s="220">
        <v>46463</v>
      </c>
      <c r="B303" s="221">
        <v>1162.0075501900001</v>
      </c>
      <c r="C303" s="222"/>
      <c r="D303" s="221">
        <v>1162.0075501900001</v>
      </c>
      <c r="E303" s="222">
        <v>1.00052531</v>
      </c>
      <c r="F303" s="222">
        <v>1.0068505956594416</v>
      </c>
      <c r="G303" s="222">
        <v>1.003496425</v>
      </c>
      <c r="H303" s="222">
        <v>1.010370977609105</v>
      </c>
      <c r="I303" s="221">
        <v>12.05115473</v>
      </c>
      <c r="J303" s="221">
        <v>0</v>
      </c>
      <c r="K303" s="221">
        <v>12.05115473</v>
      </c>
      <c r="L303" s="221">
        <v>1174.0587049200001</v>
      </c>
      <c r="M303" s="223"/>
      <c r="N303" s="221">
        <v>0</v>
      </c>
      <c r="O303" s="221">
        <v>0</v>
      </c>
      <c r="P303" s="221">
        <v>0</v>
      </c>
      <c r="Q303" s="221">
        <v>0</v>
      </c>
      <c r="R303" s="221">
        <v>1174.0587049200001</v>
      </c>
      <c r="S303" s="222">
        <v>8714</v>
      </c>
      <c r="T303" s="221">
        <v>10230747.55467288</v>
      </c>
      <c r="U303" s="221">
        <v>0</v>
      </c>
      <c r="V303" s="221">
        <v>0</v>
      </c>
      <c r="W303" s="221">
        <v>0</v>
      </c>
      <c r="X303" s="221">
        <v>0</v>
      </c>
      <c r="Y303" s="221">
        <v>0</v>
      </c>
      <c r="Z303" s="221">
        <v>0</v>
      </c>
      <c r="AA303" s="221">
        <v>0</v>
      </c>
      <c r="AB303" s="221">
        <v>0</v>
      </c>
      <c r="AC303" s="221">
        <v>0</v>
      </c>
      <c r="AD303" s="221">
        <v>0</v>
      </c>
      <c r="AE303" s="220"/>
      <c r="AF303" s="220"/>
      <c r="AG303" s="222">
        <v>0</v>
      </c>
      <c r="AH303" s="224">
        <v>0</v>
      </c>
      <c r="AI303" s="224">
        <v>0</v>
      </c>
      <c r="AJ303" s="224">
        <v>13</v>
      </c>
      <c r="AK303" s="224">
        <v>252</v>
      </c>
      <c r="AL303" s="220"/>
      <c r="AM303" s="222"/>
      <c r="AN303" s="220"/>
      <c r="AO303" s="222"/>
      <c r="AP303" s="222">
        <v>0</v>
      </c>
      <c r="AQ303" s="222">
        <v>0</v>
      </c>
      <c r="AR303" s="224">
        <v>0</v>
      </c>
      <c r="AS303" s="224">
        <v>0</v>
      </c>
      <c r="AT303" s="221">
        <v>0</v>
      </c>
      <c r="AU303" s="221">
        <v>0</v>
      </c>
      <c r="AV303" s="221">
        <v>0</v>
      </c>
      <c r="AW303" s="221">
        <v>0</v>
      </c>
      <c r="AX303" s="221">
        <v>0</v>
      </c>
      <c r="AY303" s="221">
        <v>0</v>
      </c>
      <c r="AZ303" s="221">
        <v>0</v>
      </c>
      <c r="BA303" s="221">
        <v>0</v>
      </c>
      <c r="BB303" s="221">
        <v>0</v>
      </c>
      <c r="BC303" s="221">
        <v>0</v>
      </c>
      <c r="BD303" s="221">
        <v>0</v>
      </c>
      <c r="BE303" s="221">
        <v>0</v>
      </c>
      <c r="BF303" s="221">
        <v>0</v>
      </c>
      <c r="BG303" s="221">
        <v>0</v>
      </c>
      <c r="BH303" s="221">
        <v>0</v>
      </c>
      <c r="BI303" s="221">
        <v>0</v>
      </c>
      <c r="BJ303" s="221">
        <v>0</v>
      </c>
      <c r="BK303" s="221">
        <v>0</v>
      </c>
      <c r="BL303" s="221">
        <v>0</v>
      </c>
      <c r="BM303" s="221">
        <v>0</v>
      </c>
      <c r="BN303" s="221">
        <v>0</v>
      </c>
      <c r="BO303" s="221">
        <v>0</v>
      </c>
      <c r="BP303" s="221">
        <v>0</v>
      </c>
      <c r="BQ303" s="213" t="s">
        <v>102</v>
      </c>
    </row>
    <row r="304" spans="1:69" x14ac:dyDescent="0.3">
      <c r="A304" s="220">
        <v>46464</v>
      </c>
      <c r="B304" s="221">
        <v>1162.0075501900001</v>
      </c>
      <c r="C304" s="222"/>
      <c r="D304" s="221">
        <v>1162.0075501900001</v>
      </c>
      <c r="E304" s="222">
        <v>1.00052531</v>
      </c>
      <c r="F304" s="222">
        <v>1.0073795043458473</v>
      </c>
      <c r="G304" s="222">
        <v>1.0037658869999999</v>
      </c>
      <c r="H304" s="222">
        <v>1.0111731773631165</v>
      </c>
      <c r="I304" s="221">
        <v>12.983316029999999</v>
      </c>
      <c r="J304" s="221">
        <v>0</v>
      </c>
      <c r="K304" s="221">
        <v>12.983316029999999</v>
      </c>
      <c r="L304" s="221">
        <v>1174.99086622</v>
      </c>
      <c r="M304" s="223"/>
      <c r="N304" s="221">
        <v>0</v>
      </c>
      <c r="O304" s="221">
        <v>0</v>
      </c>
      <c r="P304" s="221">
        <v>0</v>
      </c>
      <c r="Q304" s="221">
        <v>0</v>
      </c>
      <c r="R304" s="221">
        <v>1174.99086622</v>
      </c>
      <c r="S304" s="222">
        <v>8714</v>
      </c>
      <c r="T304" s="221">
        <v>10238870.40824108</v>
      </c>
      <c r="U304" s="221">
        <v>0</v>
      </c>
      <c r="V304" s="221">
        <v>0</v>
      </c>
      <c r="W304" s="221">
        <v>0</v>
      </c>
      <c r="X304" s="221">
        <v>0</v>
      </c>
      <c r="Y304" s="221">
        <v>0</v>
      </c>
      <c r="Z304" s="221">
        <v>0</v>
      </c>
      <c r="AA304" s="221">
        <v>0</v>
      </c>
      <c r="AB304" s="221">
        <v>0</v>
      </c>
      <c r="AC304" s="221">
        <v>0</v>
      </c>
      <c r="AD304" s="221">
        <v>0</v>
      </c>
      <c r="AE304" s="220"/>
      <c r="AF304" s="220"/>
      <c r="AG304" s="222">
        <v>0</v>
      </c>
      <c r="AH304" s="224">
        <v>0</v>
      </c>
      <c r="AI304" s="224">
        <v>0</v>
      </c>
      <c r="AJ304" s="224">
        <v>14</v>
      </c>
      <c r="AK304" s="224">
        <v>252</v>
      </c>
      <c r="AL304" s="220"/>
      <c r="AM304" s="222"/>
      <c r="AN304" s="220"/>
      <c r="AO304" s="222"/>
      <c r="AP304" s="222">
        <v>0</v>
      </c>
      <c r="AQ304" s="222">
        <v>0</v>
      </c>
      <c r="AR304" s="224">
        <v>0</v>
      </c>
      <c r="AS304" s="224">
        <v>0</v>
      </c>
      <c r="AT304" s="221">
        <v>0</v>
      </c>
      <c r="AU304" s="221">
        <v>0</v>
      </c>
      <c r="AV304" s="221">
        <v>0</v>
      </c>
      <c r="AW304" s="221">
        <v>0</v>
      </c>
      <c r="AX304" s="221">
        <v>0</v>
      </c>
      <c r="AY304" s="221">
        <v>0</v>
      </c>
      <c r="AZ304" s="221">
        <v>0</v>
      </c>
      <c r="BA304" s="221">
        <v>0</v>
      </c>
      <c r="BB304" s="221">
        <v>0</v>
      </c>
      <c r="BC304" s="221">
        <v>0</v>
      </c>
      <c r="BD304" s="221">
        <v>0</v>
      </c>
      <c r="BE304" s="221">
        <v>0</v>
      </c>
      <c r="BF304" s="221">
        <v>0</v>
      </c>
      <c r="BG304" s="221">
        <v>0</v>
      </c>
      <c r="BH304" s="221">
        <v>0</v>
      </c>
      <c r="BI304" s="221">
        <v>0</v>
      </c>
      <c r="BJ304" s="221">
        <v>0</v>
      </c>
      <c r="BK304" s="221">
        <v>0</v>
      </c>
      <c r="BL304" s="221">
        <v>0</v>
      </c>
      <c r="BM304" s="221">
        <v>0</v>
      </c>
      <c r="BN304" s="221">
        <v>0</v>
      </c>
      <c r="BO304" s="221">
        <v>0</v>
      </c>
      <c r="BP304" s="221">
        <v>0</v>
      </c>
      <c r="BQ304" s="213" t="s">
        <v>102</v>
      </c>
    </row>
    <row r="305" spans="1:69" x14ac:dyDescent="0.3">
      <c r="A305" s="220">
        <v>46465</v>
      </c>
      <c r="B305" s="221">
        <v>1162.0075501900001</v>
      </c>
      <c r="C305" s="222"/>
      <c r="D305" s="221">
        <v>1162.0075501900001</v>
      </c>
      <c r="E305" s="222">
        <v>1.00052531</v>
      </c>
      <c r="F305" s="222">
        <v>1.0079086908732753</v>
      </c>
      <c r="G305" s="222">
        <v>1.004035421</v>
      </c>
      <c r="H305" s="222">
        <v>1.0119760258937085</v>
      </c>
      <c r="I305" s="221">
        <v>13.91623263</v>
      </c>
      <c r="J305" s="221">
        <v>0</v>
      </c>
      <c r="K305" s="221">
        <v>13.91623263</v>
      </c>
      <c r="L305" s="221">
        <v>1175.92378282</v>
      </c>
      <c r="M305" s="223"/>
      <c r="N305" s="221">
        <v>0</v>
      </c>
      <c r="O305" s="221">
        <v>0</v>
      </c>
      <c r="P305" s="221">
        <v>0</v>
      </c>
      <c r="Q305" s="221">
        <v>0</v>
      </c>
      <c r="R305" s="221">
        <v>1175.92378282</v>
      </c>
      <c r="S305" s="222">
        <v>8714</v>
      </c>
      <c r="T305" s="221">
        <v>10246999.84349348</v>
      </c>
      <c r="U305" s="221">
        <v>0</v>
      </c>
      <c r="V305" s="221">
        <v>0</v>
      </c>
      <c r="W305" s="221">
        <v>0</v>
      </c>
      <c r="X305" s="221">
        <v>0</v>
      </c>
      <c r="Y305" s="221">
        <v>0</v>
      </c>
      <c r="Z305" s="221">
        <v>0</v>
      </c>
      <c r="AA305" s="221">
        <v>0</v>
      </c>
      <c r="AB305" s="221">
        <v>0</v>
      </c>
      <c r="AC305" s="221">
        <v>0</v>
      </c>
      <c r="AD305" s="221">
        <v>0</v>
      </c>
      <c r="AE305" s="220"/>
      <c r="AF305" s="220"/>
      <c r="AG305" s="222">
        <v>0</v>
      </c>
      <c r="AH305" s="224">
        <v>0</v>
      </c>
      <c r="AI305" s="224">
        <v>0</v>
      </c>
      <c r="AJ305" s="224">
        <v>15</v>
      </c>
      <c r="AK305" s="224">
        <v>252</v>
      </c>
      <c r="AL305" s="220"/>
      <c r="AM305" s="222"/>
      <c r="AN305" s="220"/>
      <c r="AO305" s="222"/>
      <c r="AP305" s="222">
        <v>0</v>
      </c>
      <c r="AQ305" s="222">
        <v>0</v>
      </c>
      <c r="AR305" s="224">
        <v>0</v>
      </c>
      <c r="AS305" s="224">
        <v>0</v>
      </c>
      <c r="AT305" s="221">
        <v>0</v>
      </c>
      <c r="AU305" s="221">
        <v>0</v>
      </c>
      <c r="AV305" s="221">
        <v>0</v>
      </c>
      <c r="AW305" s="221">
        <v>0</v>
      </c>
      <c r="AX305" s="221">
        <v>0</v>
      </c>
      <c r="AY305" s="221">
        <v>0</v>
      </c>
      <c r="AZ305" s="221">
        <v>0</v>
      </c>
      <c r="BA305" s="221">
        <v>0</v>
      </c>
      <c r="BB305" s="221">
        <v>0</v>
      </c>
      <c r="BC305" s="221">
        <v>0</v>
      </c>
      <c r="BD305" s="221">
        <v>0</v>
      </c>
      <c r="BE305" s="221">
        <v>0</v>
      </c>
      <c r="BF305" s="221">
        <v>0</v>
      </c>
      <c r="BG305" s="221">
        <v>0</v>
      </c>
      <c r="BH305" s="221">
        <v>0</v>
      </c>
      <c r="BI305" s="221">
        <v>0</v>
      </c>
      <c r="BJ305" s="221">
        <v>0</v>
      </c>
      <c r="BK305" s="221">
        <v>0</v>
      </c>
      <c r="BL305" s="221">
        <v>0</v>
      </c>
      <c r="BM305" s="221">
        <v>0</v>
      </c>
      <c r="BN305" s="221">
        <v>0</v>
      </c>
      <c r="BO305" s="221">
        <v>0</v>
      </c>
      <c r="BP305" s="221">
        <v>0</v>
      </c>
      <c r="BQ305" s="213" t="s">
        <v>102</v>
      </c>
    </row>
    <row r="306" spans="1:69" x14ac:dyDescent="0.3">
      <c r="A306" s="220">
        <v>46466</v>
      </c>
      <c r="B306" s="221">
        <v>1162.0075501900001</v>
      </c>
      <c r="C306" s="222"/>
      <c r="D306" s="221">
        <v>1162.0075501900001</v>
      </c>
      <c r="E306" s="222">
        <v>1</v>
      </c>
      <c r="F306" s="222">
        <v>1.0079086908732753</v>
      </c>
      <c r="G306" s="222">
        <v>1.004035421</v>
      </c>
      <c r="H306" s="222">
        <v>1.0119760258937085</v>
      </c>
      <c r="I306" s="221">
        <v>13.91623263</v>
      </c>
      <c r="J306" s="221">
        <v>0</v>
      </c>
      <c r="K306" s="221">
        <v>13.91623263</v>
      </c>
      <c r="L306" s="221">
        <v>1175.92378282</v>
      </c>
      <c r="M306" s="223"/>
      <c r="N306" s="221">
        <v>0</v>
      </c>
      <c r="O306" s="221">
        <v>0</v>
      </c>
      <c r="P306" s="221">
        <v>0</v>
      </c>
      <c r="Q306" s="221">
        <v>0</v>
      </c>
      <c r="R306" s="221">
        <v>1175.92378282</v>
      </c>
      <c r="S306" s="222">
        <v>8714</v>
      </c>
      <c r="T306" s="221">
        <v>10246999.84349348</v>
      </c>
      <c r="U306" s="221">
        <v>0</v>
      </c>
      <c r="V306" s="221">
        <v>0</v>
      </c>
      <c r="W306" s="221">
        <v>0</v>
      </c>
      <c r="X306" s="221">
        <v>0</v>
      </c>
      <c r="Y306" s="221">
        <v>0</v>
      </c>
      <c r="Z306" s="221">
        <v>0</v>
      </c>
      <c r="AA306" s="221">
        <v>0</v>
      </c>
      <c r="AB306" s="221">
        <v>0</v>
      </c>
      <c r="AC306" s="221">
        <v>0</v>
      </c>
      <c r="AD306" s="221">
        <v>0</v>
      </c>
      <c r="AE306" s="220"/>
      <c r="AF306" s="220"/>
      <c r="AG306" s="222">
        <v>0</v>
      </c>
      <c r="AH306" s="224">
        <v>0</v>
      </c>
      <c r="AI306" s="224">
        <v>0</v>
      </c>
      <c r="AJ306" s="224">
        <v>15</v>
      </c>
      <c r="AK306" s="224">
        <v>252</v>
      </c>
      <c r="AL306" s="220"/>
      <c r="AM306" s="222"/>
      <c r="AN306" s="220"/>
      <c r="AO306" s="222"/>
      <c r="AP306" s="222">
        <v>0</v>
      </c>
      <c r="AQ306" s="222">
        <v>0</v>
      </c>
      <c r="AR306" s="224">
        <v>0</v>
      </c>
      <c r="AS306" s="224">
        <v>0</v>
      </c>
      <c r="AT306" s="221">
        <v>0</v>
      </c>
      <c r="AU306" s="221">
        <v>0</v>
      </c>
      <c r="AV306" s="221">
        <v>0</v>
      </c>
      <c r="AW306" s="221">
        <v>0</v>
      </c>
      <c r="AX306" s="221">
        <v>0</v>
      </c>
      <c r="AY306" s="221">
        <v>0</v>
      </c>
      <c r="AZ306" s="221">
        <v>0</v>
      </c>
      <c r="BA306" s="221">
        <v>0</v>
      </c>
      <c r="BB306" s="221">
        <v>0</v>
      </c>
      <c r="BC306" s="221">
        <v>0</v>
      </c>
      <c r="BD306" s="221">
        <v>0</v>
      </c>
      <c r="BE306" s="221">
        <v>0</v>
      </c>
      <c r="BF306" s="221">
        <v>0</v>
      </c>
      <c r="BG306" s="221">
        <v>0</v>
      </c>
      <c r="BH306" s="221">
        <v>0</v>
      </c>
      <c r="BI306" s="221">
        <v>0</v>
      </c>
      <c r="BJ306" s="221">
        <v>0</v>
      </c>
      <c r="BK306" s="221">
        <v>0</v>
      </c>
      <c r="BL306" s="221">
        <v>0</v>
      </c>
      <c r="BM306" s="221">
        <v>0</v>
      </c>
      <c r="BN306" s="221">
        <v>0</v>
      </c>
      <c r="BO306" s="221">
        <v>0</v>
      </c>
      <c r="BP306" s="221">
        <v>0</v>
      </c>
      <c r="BQ306" s="213" t="s">
        <v>102</v>
      </c>
    </row>
    <row r="307" spans="1:69" x14ac:dyDescent="0.3">
      <c r="A307" s="220">
        <v>46467</v>
      </c>
      <c r="B307" s="221">
        <v>1162.0075501900001</v>
      </c>
      <c r="C307" s="222"/>
      <c r="D307" s="221">
        <v>1162.0075501900001</v>
      </c>
      <c r="E307" s="222">
        <v>1</v>
      </c>
      <c r="F307" s="222">
        <v>1.0079086908732753</v>
      </c>
      <c r="G307" s="222">
        <v>1.004035421</v>
      </c>
      <c r="H307" s="222">
        <v>1.0119760258937085</v>
      </c>
      <c r="I307" s="221">
        <v>13.91623263</v>
      </c>
      <c r="J307" s="221">
        <v>0</v>
      </c>
      <c r="K307" s="221">
        <v>13.91623263</v>
      </c>
      <c r="L307" s="221">
        <v>1175.92378282</v>
      </c>
      <c r="M307" s="223"/>
      <c r="N307" s="221">
        <v>0</v>
      </c>
      <c r="O307" s="221">
        <v>0</v>
      </c>
      <c r="P307" s="221">
        <v>0</v>
      </c>
      <c r="Q307" s="221">
        <v>0</v>
      </c>
      <c r="R307" s="221">
        <v>1175.92378282</v>
      </c>
      <c r="S307" s="222">
        <v>8714</v>
      </c>
      <c r="T307" s="221">
        <v>10246999.84349348</v>
      </c>
      <c r="U307" s="221">
        <v>0</v>
      </c>
      <c r="V307" s="221">
        <v>0</v>
      </c>
      <c r="W307" s="221">
        <v>0</v>
      </c>
      <c r="X307" s="221">
        <v>0</v>
      </c>
      <c r="Y307" s="221">
        <v>0</v>
      </c>
      <c r="Z307" s="221">
        <v>0</v>
      </c>
      <c r="AA307" s="221">
        <v>0</v>
      </c>
      <c r="AB307" s="221">
        <v>0</v>
      </c>
      <c r="AC307" s="221">
        <v>0</v>
      </c>
      <c r="AD307" s="221">
        <v>0</v>
      </c>
      <c r="AE307" s="220"/>
      <c r="AF307" s="220"/>
      <c r="AG307" s="222">
        <v>0</v>
      </c>
      <c r="AH307" s="224">
        <v>0</v>
      </c>
      <c r="AI307" s="224">
        <v>0</v>
      </c>
      <c r="AJ307" s="224">
        <v>15</v>
      </c>
      <c r="AK307" s="224">
        <v>252</v>
      </c>
      <c r="AL307" s="220"/>
      <c r="AM307" s="222"/>
      <c r="AN307" s="220"/>
      <c r="AO307" s="222"/>
      <c r="AP307" s="222">
        <v>0</v>
      </c>
      <c r="AQ307" s="222">
        <v>0</v>
      </c>
      <c r="AR307" s="224">
        <v>0</v>
      </c>
      <c r="AS307" s="224">
        <v>0</v>
      </c>
      <c r="AT307" s="221">
        <v>0</v>
      </c>
      <c r="AU307" s="221">
        <v>0</v>
      </c>
      <c r="AV307" s="221">
        <v>0</v>
      </c>
      <c r="AW307" s="221">
        <v>0</v>
      </c>
      <c r="AX307" s="221">
        <v>0</v>
      </c>
      <c r="AY307" s="221">
        <v>0</v>
      </c>
      <c r="AZ307" s="221">
        <v>0</v>
      </c>
      <c r="BA307" s="221">
        <v>0</v>
      </c>
      <c r="BB307" s="221">
        <v>0</v>
      </c>
      <c r="BC307" s="221">
        <v>0</v>
      </c>
      <c r="BD307" s="221">
        <v>0</v>
      </c>
      <c r="BE307" s="221">
        <v>0</v>
      </c>
      <c r="BF307" s="221">
        <v>0</v>
      </c>
      <c r="BG307" s="221">
        <v>0</v>
      </c>
      <c r="BH307" s="221">
        <v>0</v>
      </c>
      <c r="BI307" s="221">
        <v>0</v>
      </c>
      <c r="BJ307" s="221">
        <v>0</v>
      </c>
      <c r="BK307" s="221">
        <v>0</v>
      </c>
      <c r="BL307" s="221">
        <v>0</v>
      </c>
      <c r="BM307" s="221">
        <v>0</v>
      </c>
      <c r="BN307" s="221">
        <v>0</v>
      </c>
      <c r="BO307" s="221">
        <v>0</v>
      </c>
      <c r="BP307" s="221">
        <v>0</v>
      </c>
      <c r="BQ307" s="213" t="s">
        <v>102</v>
      </c>
    </row>
    <row r="308" spans="1:69" x14ac:dyDescent="0.3">
      <c r="A308" s="220">
        <v>46468</v>
      </c>
      <c r="B308" s="221">
        <v>1162.0075501900001</v>
      </c>
      <c r="C308" s="222"/>
      <c r="D308" s="221">
        <v>1162.0075501900001</v>
      </c>
      <c r="E308" s="222">
        <v>1.00052531</v>
      </c>
      <c r="F308" s="222">
        <v>1.008438155387678</v>
      </c>
      <c r="G308" s="222">
        <v>1.004305027</v>
      </c>
      <c r="H308" s="222">
        <v>1.0127795135066304</v>
      </c>
      <c r="I308" s="221">
        <v>14.849891749999999</v>
      </c>
      <c r="J308" s="221">
        <v>0</v>
      </c>
      <c r="K308" s="221">
        <v>14.849891749999999</v>
      </c>
      <c r="L308" s="221">
        <v>1176.8574419400002</v>
      </c>
      <c r="M308" s="223"/>
      <c r="N308" s="221">
        <v>0</v>
      </c>
      <c r="O308" s="221">
        <v>0</v>
      </c>
      <c r="P308" s="221">
        <v>0</v>
      </c>
      <c r="Q308" s="221">
        <v>0</v>
      </c>
      <c r="R308" s="221">
        <v>1176.8574419399999</v>
      </c>
      <c r="S308" s="222">
        <v>8714</v>
      </c>
      <c r="T308" s="221">
        <v>10255135.749065159</v>
      </c>
      <c r="U308" s="221">
        <v>0</v>
      </c>
      <c r="V308" s="221">
        <v>0</v>
      </c>
      <c r="W308" s="221">
        <v>0</v>
      </c>
      <c r="X308" s="221">
        <v>0</v>
      </c>
      <c r="Y308" s="221">
        <v>0</v>
      </c>
      <c r="Z308" s="221">
        <v>0</v>
      </c>
      <c r="AA308" s="221">
        <v>0</v>
      </c>
      <c r="AB308" s="221">
        <v>0</v>
      </c>
      <c r="AC308" s="221">
        <v>0</v>
      </c>
      <c r="AD308" s="221">
        <v>0</v>
      </c>
      <c r="AE308" s="220"/>
      <c r="AF308" s="220"/>
      <c r="AG308" s="222">
        <v>0</v>
      </c>
      <c r="AH308" s="224">
        <v>0</v>
      </c>
      <c r="AI308" s="224">
        <v>0</v>
      </c>
      <c r="AJ308" s="224">
        <v>16</v>
      </c>
      <c r="AK308" s="224">
        <v>252</v>
      </c>
      <c r="AL308" s="220"/>
      <c r="AM308" s="222"/>
      <c r="AN308" s="220"/>
      <c r="AO308" s="222"/>
      <c r="AP308" s="222">
        <v>0</v>
      </c>
      <c r="AQ308" s="222">
        <v>0</v>
      </c>
      <c r="AR308" s="224">
        <v>0</v>
      </c>
      <c r="AS308" s="224">
        <v>0</v>
      </c>
      <c r="AT308" s="221">
        <v>0</v>
      </c>
      <c r="AU308" s="221">
        <v>0</v>
      </c>
      <c r="AV308" s="221">
        <v>0</v>
      </c>
      <c r="AW308" s="221">
        <v>0</v>
      </c>
      <c r="AX308" s="221">
        <v>0</v>
      </c>
      <c r="AY308" s="221">
        <v>0</v>
      </c>
      <c r="AZ308" s="221">
        <v>0</v>
      </c>
      <c r="BA308" s="221">
        <v>0</v>
      </c>
      <c r="BB308" s="221">
        <v>0</v>
      </c>
      <c r="BC308" s="221">
        <v>0</v>
      </c>
      <c r="BD308" s="221">
        <v>0</v>
      </c>
      <c r="BE308" s="221">
        <v>0</v>
      </c>
      <c r="BF308" s="221">
        <v>0</v>
      </c>
      <c r="BG308" s="221">
        <v>0</v>
      </c>
      <c r="BH308" s="221">
        <v>0</v>
      </c>
      <c r="BI308" s="221">
        <v>0</v>
      </c>
      <c r="BJ308" s="221">
        <v>0</v>
      </c>
      <c r="BK308" s="221">
        <v>0</v>
      </c>
      <c r="BL308" s="221">
        <v>0</v>
      </c>
      <c r="BM308" s="221">
        <v>0</v>
      </c>
      <c r="BN308" s="221">
        <v>0</v>
      </c>
      <c r="BO308" s="221">
        <v>0</v>
      </c>
      <c r="BP308" s="221">
        <v>0</v>
      </c>
      <c r="BQ308" s="213" t="s">
        <v>102</v>
      </c>
    </row>
    <row r="309" spans="1:69" x14ac:dyDescent="0.3">
      <c r="A309" s="220">
        <v>46469</v>
      </c>
      <c r="B309" s="221">
        <v>1162.0075501900001</v>
      </c>
      <c r="C309" s="222"/>
      <c r="D309" s="221">
        <v>1162.0075501900001</v>
      </c>
      <c r="E309" s="222">
        <v>1.00052531</v>
      </c>
      <c r="F309" s="222">
        <v>1.0089678980350847</v>
      </c>
      <c r="G309" s="222">
        <v>1.0045747060000001</v>
      </c>
      <c r="H309" s="222">
        <v>1.0135836315059374</v>
      </c>
      <c r="I309" s="221">
        <v>15.784282940000001</v>
      </c>
      <c r="J309" s="221">
        <v>0</v>
      </c>
      <c r="K309" s="221">
        <v>15.784282940000001</v>
      </c>
      <c r="L309" s="221">
        <v>1177.79183313</v>
      </c>
      <c r="M309" s="223"/>
      <c r="N309" s="221">
        <v>0</v>
      </c>
      <c r="O309" s="221">
        <v>0</v>
      </c>
      <c r="P309" s="221">
        <v>0</v>
      </c>
      <c r="Q309" s="221">
        <v>0</v>
      </c>
      <c r="R309" s="221">
        <v>1177.79183313</v>
      </c>
      <c r="S309" s="222">
        <v>8714</v>
      </c>
      <c r="T309" s="221">
        <v>10263278.03389482</v>
      </c>
      <c r="U309" s="221">
        <v>0</v>
      </c>
      <c r="V309" s="221">
        <v>0</v>
      </c>
      <c r="W309" s="221">
        <v>0</v>
      </c>
      <c r="X309" s="221">
        <v>0</v>
      </c>
      <c r="Y309" s="221">
        <v>0</v>
      </c>
      <c r="Z309" s="221">
        <v>0</v>
      </c>
      <c r="AA309" s="221">
        <v>0</v>
      </c>
      <c r="AB309" s="221">
        <v>0</v>
      </c>
      <c r="AC309" s="221">
        <v>0</v>
      </c>
      <c r="AD309" s="221">
        <v>0</v>
      </c>
      <c r="AE309" s="220"/>
      <c r="AF309" s="220"/>
      <c r="AG309" s="222">
        <v>0</v>
      </c>
      <c r="AH309" s="224">
        <v>0</v>
      </c>
      <c r="AI309" s="224">
        <v>0</v>
      </c>
      <c r="AJ309" s="224">
        <v>17</v>
      </c>
      <c r="AK309" s="224">
        <v>252</v>
      </c>
      <c r="AL309" s="220"/>
      <c r="AM309" s="222"/>
      <c r="AN309" s="220"/>
      <c r="AO309" s="222"/>
      <c r="AP309" s="222">
        <v>0</v>
      </c>
      <c r="AQ309" s="222">
        <v>0</v>
      </c>
      <c r="AR309" s="224">
        <v>0</v>
      </c>
      <c r="AS309" s="224">
        <v>0</v>
      </c>
      <c r="AT309" s="221">
        <v>0</v>
      </c>
      <c r="AU309" s="221">
        <v>0</v>
      </c>
      <c r="AV309" s="221">
        <v>0</v>
      </c>
      <c r="AW309" s="221">
        <v>0</v>
      </c>
      <c r="AX309" s="221">
        <v>0</v>
      </c>
      <c r="AY309" s="221">
        <v>0</v>
      </c>
      <c r="AZ309" s="221">
        <v>0</v>
      </c>
      <c r="BA309" s="221">
        <v>0</v>
      </c>
      <c r="BB309" s="221">
        <v>0</v>
      </c>
      <c r="BC309" s="221">
        <v>0</v>
      </c>
      <c r="BD309" s="221">
        <v>0</v>
      </c>
      <c r="BE309" s="221">
        <v>0</v>
      </c>
      <c r="BF309" s="221">
        <v>0</v>
      </c>
      <c r="BG309" s="221">
        <v>0</v>
      </c>
      <c r="BH309" s="221">
        <v>0</v>
      </c>
      <c r="BI309" s="221">
        <v>0</v>
      </c>
      <c r="BJ309" s="221">
        <v>0</v>
      </c>
      <c r="BK309" s="221">
        <v>0</v>
      </c>
      <c r="BL309" s="221">
        <v>0</v>
      </c>
      <c r="BM309" s="221">
        <v>0</v>
      </c>
      <c r="BN309" s="221">
        <v>0</v>
      </c>
      <c r="BO309" s="221">
        <v>0</v>
      </c>
      <c r="BP309" s="221">
        <v>0</v>
      </c>
      <c r="BQ309" s="213" t="s">
        <v>102</v>
      </c>
    </row>
    <row r="310" spans="1:69" x14ac:dyDescent="0.3">
      <c r="A310" s="220">
        <v>46470</v>
      </c>
      <c r="B310" s="221">
        <v>1162.0075501900001</v>
      </c>
      <c r="C310" s="222"/>
      <c r="D310" s="221">
        <v>1162.0075501900001</v>
      </c>
      <c r="E310" s="222">
        <v>1.00052531</v>
      </c>
      <c r="F310" s="222">
        <v>1.0094979189616016</v>
      </c>
      <c r="G310" s="222">
        <v>1.0048444569999999</v>
      </c>
      <c r="H310" s="222">
        <v>1.0143883892650294</v>
      </c>
      <c r="I310" s="221">
        <v>16.719416649999999</v>
      </c>
      <c r="J310" s="221">
        <v>0</v>
      </c>
      <c r="K310" s="221">
        <v>16.719416649999999</v>
      </c>
      <c r="L310" s="221">
        <v>1178.7269668400002</v>
      </c>
      <c r="M310" s="223"/>
      <c r="N310" s="221">
        <v>0</v>
      </c>
      <c r="O310" s="221">
        <v>0</v>
      </c>
      <c r="P310" s="221">
        <v>0</v>
      </c>
      <c r="Q310" s="221">
        <v>0</v>
      </c>
      <c r="R310" s="221">
        <v>1178.7269668399999</v>
      </c>
      <c r="S310" s="222">
        <v>8714</v>
      </c>
      <c r="T310" s="221">
        <v>10271426.78904376</v>
      </c>
      <c r="U310" s="221">
        <v>0</v>
      </c>
      <c r="V310" s="221">
        <v>0</v>
      </c>
      <c r="W310" s="221">
        <v>0</v>
      </c>
      <c r="X310" s="221">
        <v>0</v>
      </c>
      <c r="Y310" s="221">
        <v>0</v>
      </c>
      <c r="Z310" s="221">
        <v>0</v>
      </c>
      <c r="AA310" s="221">
        <v>0</v>
      </c>
      <c r="AB310" s="221">
        <v>0</v>
      </c>
      <c r="AC310" s="221">
        <v>0</v>
      </c>
      <c r="AD310" s="221">
        <v>0</v>
      </c>
      <c r="AE310" s="220"/>
      <c r="AF310" s="220"/>
      <c r="AG310" s="222">
        <v>0</v>
      </c>
      <c r="AH310" s="224">
        <v>0</v>
      </c>
      <c r="AI310" s="224">
        <v>0</v>
      </c>
      <c r="AJ310" s="224">
        <v>18</v>
      </c>
      <c r="AK310" s="224">
        <v>252</v>
      </c>
      <c r="AL310" s="220"/>
      <c r="AM310" s="222"/>
      <c r="AN310" s="220"/>
      <c r="AO310" s="222"/>
      <c r="AP310" s="222">
        <v>0</v>
      </c>
      <c r="AQ310" s="222">
        <v>0</v>
      </c>
      <c r="AR310" s="224">
        <v>0</v>
      </c>
      <c r="AS310" s="224">
        <v>0</v>
      </c>
      <c r="AT310" s="221">
        <v>0</v>
      </c>
      <c r="AU310" s="221">
        <v>0</v>
      </c>
      <c r="AV310" s="221">
        <v>0</v>
      </c>
      <c r="AW310" s="221">
        <v>0</v>
      </c>
      <c r="AX310" s="221">
        <v>0</v>
      </c>
      <c r="AY310" s="221">
        <v>0</v>
      </c>
      <c r="AZ310" s="221">
        <v>0</v>
      </c>
      <c r="BA310" s="221">
        <v>0</v>
      </c>
      <c r="BB310" s="221">
        <v>0</v>
      </c>
      <c r="BC310" s="221">
        <v>0</v>
      </c>
      <c r="BD310" s="221">
        <v>0</v>
      </c>
      <c r="BE310" s="221">
        <v>0</v>
      </c>
      <c r="BF310" s="221">
        <v>0</v>
      </c>
      <c r="BG310" s="221">
        <v>0</v>
      </c>
      <c r="BH310" s="221">
        <v>0</v>
      </c>
      <c r="BI310" s="221">
        <v>0</v>
      </c>
      <c r="BJ310" s="221">
        <v>0</v>
      </c>
      <c r="BK310" s="221">
        <v>0</v>
      </c>
      <c r="BL310" s="221">
        <v>0</v>
      </c>
      <c r="BM310" s="221">
        <v>0</v>
      </c>
      <c r="BN310" s="221">
        <v>0</v>
      </c>
      <c r="BO310" s="221">
        <v>0</v>
      </c>
      <c r="BP310" s="221">
        <v>0</v>
      </c>
      <c r="BQ310" s="213" t="s">
        <v>102</v>
      </c>
    </row>
    <row r="311" spans="1:69" x14ac:dyDescent="0.3">
      <c r="A311" s="220">
        <v>46471</v>
      </c>
      <c r="B311" s="221">
        <v>1162.0075501900001</v>
      </c>
      <c r="C311" s="222"/>
      <c r="D311" s="221">
        <v>1162.0075501900001</v>
      </c>
      <c r="E311" s="222">
        <v>1.00052531</v>
      </c>
      <c r="F311" s="222">
        <v>1.0100282183134113</v>
      </c>
      <c r="G311" s="222">
        <v>1.005114281</v>
      </c>
      <c r="H311" s="222">
        <v>1.0151937881350097</v>
      </c>
      <c r="I311" s="221">
        <v>17.655296369999999</v>
      </c>
      <c r="J311" s="221">
        <v>0</v>
      </c>
      <c r="K311" s="221">
        <v>17.655296369999999</v>
      </c>
      <c r="L311" s="221">
        <v>1179.6628465600002</v>
      </c>
      <c r="M311" s="223"/>
      <c r="N311" s="221">
        <v>0</v>
      </c>
      <c r="O311" s="221">
        <v>0</v>
      </c>
      <c r="P311" s="221">
        <v>0</v>
      </c>
      <c r="Q311" s="221">
        <v>0</v>
      </c>
      <c r="R311" s="221">
        <v>1179.6628465599999</v>
      </c>
      <c r="S311" s="222">
        <v>8714</v>
      </c>
      <c r="T311" s="221">
        <v>10279582.04492384</v>
      </c>
      <c r="U311" s="221">
        <v>0</v>
      </c>
      <c r="V311" s="221">
        <v>0</v>
      </c>
      <c r="W311" s="221">
        <v>0</v>
      </c>
      <c r="X311" s="221">
        <v>0</v>
      </c>
      <c r="Y311" s="221">
        <v>0</v>
      </c>
      <c r="Z311" s="221">
        <v>0</v>
      </c>
      <c r="AA311" s="221">
        <v>0</v>
      </c>
      <c r="AB311" s="221">
        <v>0</v>
      </c>
      <c r="AC311" s="221">
        <v>0</v>
      </c>
      <c r="AD311" s="221">
        <v>0</v>
      </c>
      <c r="AE311" s="220"/>
      <c r="AF311" s="220"/>
      <c r="AG311" s="222">
        <v>0</v>
      </c>
      <c r="AH311" s="224">
        <v>0</v>
      </c>
      <c r="AI311" s="224">
        <v>0</v>
      </c>
      <c r="AJ311" s="224">
        <v>19</v>
      </c>
      <c r="AK311" s="224">
        <v>252</v>
      </c>
      <c r="AL311" s="220"/>
      <c r="AM311" s="222"/>
      <c r="AN311" s="220"/>
      <c r="AO311" s="222"/>
      <c r="AP311" s="222">
        <v>0</v>
      </c>
      <c r="AQ311" s="222">
        <v>0</v>
      </c>
      <c r="AR311" s="224">
        <v>0</v>
      </c>
      <c r="AS311" s="224">
        <v>0</v>
      </c>
      <c r="AT311" s="221">
        <v>0</v>
      </c>
      <c r="AU311" s="221">
        <v>0</v>
      </c>
      <c r="AV311" s="221">
        <v>0</v>
      </c>
      <c r="AW311" s="221">
        <v>0</v>
      </c>
      <c r="AX311" s="221">
        <v>0</v>
      </c>
      <c r="AY311" s="221">
        <v>0</v>
      </c>
      <c r="AZ311" s="221">
        <v>0</v>
      </c>
      <c r="BA311" s="221">
        <v>0</v>
      </c>
      <c r="BB311" s="221">
        <v>0</v>
      </c>
      <c r="BC311" s="221">
        <v>0</v>
      </c>
      <c r="BD311" s="221">
        <v>0</v>
      </c>
      <c r="BE311" s="221">
        <v>0</v>
      </c>
      <c r="BF311" s="221">
        <v>0</v>
      </c>
      <c r="BG311" s="221">
        <v>0</v>
      </c>
      <c r="BH311" s="221">
        <v>0</v>
      </c>
      <c r="BI311" s="221">
        <v>0</v>
      </c>
      <c r="BJ311" s="221">
        <v>0</v>
      </c>
      <c r="BK311" s="221">
        <v>0</v>
      </c>
      <c r="BL311" s="221">
        <v>0</v>
      </c>
      <c r="BM311" s="221">
        <v>0</v>
      </c>
      <c r="BN311" s="221">
        <v>0</v>
      </c>
      <c r="BO311" s="221">
        <v>0</v>
      </c>
      <c r="BP311" s="221">
        <v>0</v>
      </c>
      <c r="BQ311" s="213" t="s">
        <v>102</v>
      </c>
    </row>
    <row r="312" spans="1:69" x14ac:dyDescent="0.3">
      <c r="A312" s="220">
        <v>46472</v>
      </c>
      <c r="B312" s="221">
        <v>1162.0075501900001</v>
      </c>
      <c r="C312" s="222"/>
      <c r="D312" s="221">
        <v>1162.0075501900001</v>
      </c>
      <c r="E312" s="222">
        <v>1</v>
      </c>
      <c r="F312" s="222">
        <v>1.0100282183134113</v>
      </c>
      <c r="G312" s="222">
        <v>1.005114281</v>
      </c>
      <c r="H312" s="222">
        <v>1.0151937881350097</v>
      </c>
      <c r="I312" s="221">
        <v>17.655296369999999</v>
      </c>
      <c r="J312" s="221">
        <v>0</v>
      </c>
      <c r="K312" s="221">
        <v>17.655296369999999</v>
      </c>
      <c r="L312" s="221">
        <v>1179.6628465600002</v>
      </c>
      <c r="M312" s="223"/>
      <c r="N312" s="221">
        <v>0</v>
      </c>
      <c r="O312" s="221">
        <v>0</v>
      </c>
      <c r="P312" s="221">
        <v>0</v>
      </c>
      <c r="Q312" s="221">
        <v>0</v>
      </c>
      <c r="R312" s="221">
        <v>1179.6628465599999</v>
      </c>
      <c r="S312" s="222">
        <v>8714</v>
      </c>
      <c r="T312" s="221">
        <v>10279582.04492384</v>
      </c>
      <c r="U312" s="221">
        <v>0</v>
      </c>
      <c r="V312" s="221">
        <v>0</v>
      </c>
      <c r="W312" s="221">
        <v>0</v>
      </c>
      <c r="X312" s="221">
        <v>0</v>
      </c>
      <c r="Y312" s="221">
        <v>0</v>
      </c>
      <c r="Z312" s="221">
        <v>0</v>
      </c>
      <c r="AA312" s="221">
        <v>0</v>
      </c>
      <c r="AB312" s="221">
        <v>0</v>
      </c>
      <c r="AC312" s="221">
        <v>0</v>
      </c>
      <c r="AD312" s="221">
        <v>0</v>
      </c>
      <c r="AE312" s="220"/>
      <c r="AF312" s="220"/>
      <c r="AG312" s="222">
        <v>0</v>
      </c>
      <c r="AH312" s="224">
        <v>0</v>
      </c>
      <c r="AI312" s="224">
        <v>0</v>
      </c>
      <c r="AJ312" s="224">
        <v>19</v>
      </c>
      <c r="AK312" s="224">
        <v>252</v>
      </c>
      <c r="AL312" s="220"/>
      <c r="AM312" s="222"/>
      <c r="AN312" s="220"/>
      <c r="AO312" s="222"/>
      <c r="AP312" s="222">
        <v>0</v>
      </c>
      <c r="AQ312" s="222">
        <v>0</v>
      </c>
      <c r="AR312" s="224">
        <v>0</v>
      </c>
      <c r="AS312" s="224">
        <v>0</v>
      </c>
      <c r="AT312" s="221">
        <v>0</v>
      </c>
      <c r="AU312" s="221">
        <v>0</v>
      </c>
      <c r="AV312" s="221">
        <v>0</v>
      </c>
      <c r="AW312" s="221">
        <v>0</v>
      </c>
      <c r="AX312" s="221">
        <v>0</v>
      </c>
      <c r="AY312" s="221">
        <v>0</v>
      </c>
      <c r="AZ312" s="221">
        <v>0</v>
      </c>
      <c r="BA312" s="221">
        <v>0</v>
      </c>
      <c r="BB312" s="221">
        <v>0</v>
      </c>
      <c r="BC312" s="221">
        <v>0</v>
      </c>
      <c r="BD312" s="221">
        <v>0</v>
      </c>
      <c r="BE312" s="221">
        <v>0</v>
      </c>
      <c r="BF312" s="221">
        <v>0</v>
      </c>
      <c r="BG312" s="221">
        <v>0</v>
      </c>
      <c r="BH312" s="221">
        <v>0</v>
      </c>
      <c r="BI312" s="221">
        <v>0</v>
      </c>
      <c r="BJ312" s="221">
        <v>0</v>
      </c>
      <c r="BK312" s="221">
        <v>0</v>
      </c>
      <c r="BL312" s="221">
        <v>0</v>
      </c>
      <c r="BM312" s="221">
        <v>0</v>
      </c>
      <c r="BN312" s="221">
        <v>0</v>
      </c>
      <c r="BO312" s="221">
        <v>0</v>
      </c>
      <c r="BP312" s="221">
        <v>0</v>
      </c>
      <c r="BQ312" s="213" t="s">
        <v>102</v>
      </c>
    </row>
    <row r="313" spans="1:69" x14ac:dyDescent="0.3">
      <c r="A313" s="220">
        <v>46473</v>
      </c>
      <c r="B313" s="221">
        <v>1162.0075501900001</v>
      </c>
      <c r="C313" s="222"/>
      <c r="D313" s="221">
        <v>1162.0075501900001</v>
      </c>
      <c r="E313" s="222">
        <v>1</v>
      </c>
      <c r="F313" s="222">
        <v>1.0100282183134113</v>
      </c>
      <c r="G313" s="222">
        <v>1.005114281</v>
      </c>
      <c r="H313" s="222">
        <v>1.0151937881350097</v>
      </c>
      <c r="I313" s="221">
        <v>17.655296369999999</v>
      </c>
      <c r="J313" s="221">
        <v>0</v>
      </c>
      <c r="K313" s="221">
        <v>17.655296369999999</v>
      </c>
      <c r="L313" s="221">
        <v>1179.6628465600002</v>
      </c>
      <c r="M313" s="223"/>
      <c r="N313" s="221">
        <v>0</v>
      </c>
      <c r="O313" s="221">
        <v>0</v>
      </c>
      <c r="P313" s="221">
        <v>0</v>
      </c>
      <c r="Q313" s="221">
        <v>0</v>
      </c>
      <c r="R313" s="221">
        <v>1179.6628465599999</v>
      </c>
      <c r="S313" s="222">
        <v>8714</v>
      </c>
      <c r="T313" s="221">
        <v>10279582.04492384</v>
      </c>
      <c r="U313" s="221">
        <v>0</v>
      </c>
      <c r="V313" s="221">
        <v>0</v>
      </c>
      <c r="W313" s="221">
        <v>0</v>
      </c>
      <c r="X313" s="221">
        <v>0</v>
      </c>
      <c r="Y313" s="221">
        <v>0</v>
      </c>
      <c r="Z313" s="221">
        <v>0</v>
      </c>
      <c r="AA313" s="221">
        <v>0</v>
      </c>
      <c r="AB313" s="221">
        <v>0</v>
      </c>
      <c r="AC313" s="221">
        <v>0</v>
      </c>
      <c r="AD313" s="221">
        <v>0</v>
      </c>
      <c r="AE313" s="220"/>
      <c r="AF313" s="220"/>
      <c r="AG313" s="222">
        <v>0</v>
      </c>
      <c r="AH313" s="224">
        <v>0</v>
      </c>
      <c r="AI313" s="224">
        <v>0</v>
      </c>
      <c r="AJ313" s="224">
        <v>19</v>
      </c>
      <c r="AK313" s="224">
        <v>252</v>
      </c>
      <c r="AL313" s="220"/>
      <c r="AM313" s="222"/>
      <c r="AN313" s="220"/>
      <c r="AO313" s="222"/>
      <c r="AP313" s="222">
        <v>0</v>
      </c>
      <c r="AQ313" s="222">
        <v>0</v>
      </c>
      <c r="AR313" s="224">
        <v>0</v>
      </c>
      <c r="AS313" s="224">
        <v>0</v>
      </c>
      <c r="AT313" s="221">
        <v>0</v>
      </c>
      <c r="AU313" s="221">
        <v>0</v>
      </c>
      <c r="AV313" s="221">
        <v>0</v>
      </c>
      <c r="AW313" s="221">
        <v>0</v>
      </c>
      <c r="AX313" s="221">
        <v>0</v>
      </c>
      <c r="AY313" s="221">
        <v>0</v>
      </c>
      <c r="AZ313" s="221">
        <v>0</v>
      </c>
      <c r="BA313" s="221">
        <v>0</v>
      </c>
      <c r="BB313" s="221">
        <v>0</v>
      </c>
      <c r="BC313" s="221">
        <v>0</v>
      </c>
      <c r="BD313" s="221">
        <v>0</v>
      </c>
      <c r="BE313" s="221">
        <v>0</v>
      </c>
      <c r="BF313" s="221">
        <v>0</v>
      </c>
      <c r="BG313" s="221">
        <v>0</v>
      </c>
      <c r="BH313" s="221">
        <v>0</v>
      </c>
      <c r="BI313" s="221">
        <v>0</v>
      </c>
      <c r="BJ313" s="221">
        <v>0</v>
      </c>
      <c r="BK313" s="221">
        <v>0</v>
      </c>
      <c r="BL313" s="221">
        <v>0</v>
      </c>
      <c r="BM313" s="221">
        <v>0</v>
      </c>
      <c r="BN313" s="221">
        <v>0</v>
      </c>
      <c r="BO313" s="221">
        <v>0</v>
      </c>
      <c r="BP313" s="221">
        <v>0</v>
      </c>
      <c r="BQ313" s="213" t="s">
        <v>102</v>
      </c>
    </row>
    <row r="314" spans="1:69" x14ac:dyDescent="0.3">
      <c r="A314" s="220">
        <v>46474</v>
      </c>
      <c r="B314" s="221">
        <v>1162.0075501900001</v>
      </c>
      <c r="C314" s="222"/>
      <c r="D314" s="221">
        <v>1162.0075501900001</v>
      </c>
      <c r="E314" s="222">
        <v>1</v>
      </c>
      <c r="F314" s="222">
        <v>1.0100282183134113</v>
      </c>
      <c r="G314" s="222">
        <v>1.005114281</v>
      </c>
      <c r="H314" s="222">
        <v>1.0151937881350097</v>
      </c>
      <c r="I314" s="221">
        <v>17.655296369999999</v>
      </c>
      <c r="J314" s="221">
        <v>0</v>
      </c>
      <c r="K314" s="221">
        <v>17.655296369999999</v>
      </c>
      <c r="L314" s="221">
        <v>1179.6628465600002</v>
      </c>
      <c r="M314" s="223"/>
      <c r="N314" s="221">
        <v>0</v>
      </c>
      <c r="O314" s="221">
        <v>0</v>
      </c>
      <c r="P314" s="221">
        <v>0</v>
      </c>
      <c r="Q314" s="221">
        <v>0</v>
      </c>
      <c r="R314" s="221">
        <v>1179.6628465599999</v>
      </c>
      <c r="S314" s="222">
        <v>8714</v>
      </c>
      <c r="T314" s="221">
        <v>10279582.04492384</v>
      </c>
      <c r="U314" s="221">
        <v>0</v>
      </c>
      <c r="V314" s="221">
        <v>0</v>
      </c>
      <c r="W314" s="221">
        <v>0</v>
      </c>
      <c r="X314" s="221">
        <v>0</v>
      </c>
      <c r="Y314" s="221">
        <v>0</v>
      </c>
      <c r="Z314" s="221">
        <v>0</v>
      </c>
      <c r="AA314" s="221">
        <v>0</v>
      </c>
      <c r="AB314" s="221">
        <v>0</v>
      </c>
      <c r="AC314" s="221">
        <v>0</v>
      </c>
      <c r="AD314" s="221">
        <v>0</v>
      </c>
      <c r="AE314" s="220"/>
      <c r="AF314" s="220"/>
      <c r="AG314" s="222">
        <v>0</v>
      </c>
      <c r="AH314" s="224">
        <v>0</v>
      </c>
      <c r="AI314" s="224">
        <v>0</v>
      </c>
      <c r="AJ314" s="224">
        <v>19</v>
      </c>
      <c r="AK314" s="224">
        <v>252</v>
      </c>
      <c r="AL314" s="220"/>
      <c r="AM314" s="222"/>
      <c r="AN314" s="220"/>
      <c r="AO314" s="222"/>
      <c r="AP314" s="222">
        <v>0</v>
      </c>
      <c r="AQ314" s="222">
        <v>0</v>
      </c>
      <c r="AR314" s="224">
        <v>0</v>
      </c>
      <c r="AS314" s="224">
        <v>0</v>
      </c>
      <c r="AT314" s="221">
        <v>0</v>
      </c>
      <c r="AU314" s="221">
        <v>0</v>
      </c>
      <c r="AV314" s="221">
        <v>0</v>
      </c>
      <c r="AW314" s="221">
        <v>0</v>
      </c>
      <c r="AX314" s="221">
        <v>0</v>
      </c>
      <c r="AY314" s="221">
        <v>0</v>
      </c>
      <c r="AZ314" s="221">
        <v>0</v>
      </c>
      <c r="BA314" s="221">
        <v>0</v>
      </c>
      <c r="BB314" s="221">
        <v>0</v>
      </c>
      <c r="BC314" s="221">
        <v>0</v>
      </c>
      <c r="BD314" s="221">
        <v>0</v>
      </c>
      <c r="BE314" s="221">
        <v>0</v>
      </c>
      <c r="BF314" s="221">
        <v>0</v>
      </c>
      <c r="BG314" s="221">
        <v>0</v>
      </c>
      <c r="BH314" s="221">
        <v>0</v>
      </c>
      <c r="BI314" s="221">
        <v>0</v>
      </c>
      <c r="BJ314" s="221">
        <v>0</v>
      </c>
      <c r="BK314" s="221">
        <v>0</v>
      </c>
      <c r="BL314" s="221">
        <v>0</v>
      </c>
      <c r="BM314" s="221">
        <v>0</v>
      </c>
      <c r="BN314" s="221">
        <v>0</v>
      </c>
      <c r="BO314" s="221">
        <v>0</v>
      </c>
      <c r="BP314" s="221">
        <v>0</v>
      </c>
      <c r="BQ314" s="213" t="s">
        <v>102</v>
      </c>
    </row>
    <row r="315" spans="1:69" x14ac:dyDescent="0.3">
      <c r="A315" s="214">
        <v>46475</v>
      </c>
      <c r="B315" s="215">
        <v>1162.0075501900001</v>
      </c>
      <c r="C315" s="216"/>
      <c r="D315" s="215">
        <v>1162.0075501900001</v>
      </c>
      <c r="E315" s="216">
        <v>1.00052531</v>
      </c>
      <c r="F315" s="216">
        <v>1.0105587962367735</v>
      </c>
      <c r="G315" s="216">
        <v>1.005384177</v>
      </c>
      <c r="H315" s="216">
        <v>1.0159998274481077</v>
      </c>
      <c r="I315" s="215">
        <v>18.591919770000001</v>
      </c>
      <c r="J315" s="215">
        <v>0</v>
      </c>
      <c r="K315" s="215">
        <v>18.591919770000001</v>
      </c>
      <c r="L315" s="215">
        <v>1180.5994699600001</v>
      </c>
      <c r="M315" s="217">
        <v>0</v>
      </c>
      <c r="N315" s="215">
        <v>0</v>
      </c>
      <c r="O315" s="215">
        <v>0</v>
      </c>
      <c r="P315" s="215">
        <v>0</v>
      </c>
      <c r="Q315" s="215">
        <v>0</v>
      </c>
      <c r="R315" s="215">
        <v>1180.5994699600001</v>
      </c>
      <c r="S315" s="216">
        <v>8714</v>
      </c>
      <c r="T315" s="215">
        <v>10287743.781231441</v>
      </c>
      <c r="U315" s="215">
        <v>0</v>
      </c>
      <c r="V315" s="215">
        <v>0</v>
      </c>
      <c r="W315" s="215">
        <v>0</v>
      </c>
      <c r="X315" s="215">
        <v>0</v>
      </c>
      <c r="Y315" s="215">
        <v>0</v>
      </c>
      <c r="Z315" s="215">
        <v>0</v>
      </c>
      <c r="AA315" s="215">
        <v>0</v>
      </c>
      <c r="AB315" s="215">
        <v>0</v>
      </c>
      <c r="AC315" s="215">
        <v>0</v>
      </c>
      <c r="AD315" s="215">
        <v>0</v>
      </c>
      <c r="AE315" s="214"/>
      <c r="AF315" s="214"/>
      <c r="AG315" s="216">
        <v>0</v>
      </c>
      <c r="AH315" s="218">
        <v>0</v>
      </c>
      <c r="AI315" s="218">
        <v>0</v>
      </c>
      <c r="AJ315" s="218">
        <v>20</v>
      </c>
      <c r="AK315" s="218">
        <v>252</v>
      </c>
      <c r="AL315" s="214"/>
      <c r="AM315" s="216"/>
      <c r="AN315" s="214"/>
      <c r="AO315" s="216"/>
      <c r="AP315" s="216">
        <v>0</v>
      </c>
      <c r="AQ315" s="216">
        <v>0</v>
      </c>
      <c r="AR315" s="218">
        <v>0</v>
      </c>
      <c r="AS315" s="218">
        <v>0</v>
      </c>
      <c r="AT315" s="215">
        <v>0</v>
      </c>
      <c r="AU315" s="215">
        <v>0</v>
      </c>
      <c r="AV315" s="215">
        <v>0</v>
      </c>
      <c r="AW315" s="215">
        <v>0</v>
      </c>
      <c r="AX315" s="215">
        <v>0</v>
      </c>
      <c r="AY315" s="215">
        <v>0</v>
      </c>
      <c r="AZ315" s="215">
        <v>0</v>
      </c>
      <c r="BA315" s="215">
        <v>0</v>
      </c>
      <c r="BB315" s="215">
        <v>0</v>
      </c>
      <c r="BC315" s="215">
        <v>0</v>
      </c>
      <c r="BD315" s="215">
        <v>0</v>
      </c>
      <c r="BE315" s="215">
        <v>0</v>
      </c>
      <c r="BF315" s="215">
        <v>0</v>
      </c>
      <c r="BG315" s="215">
        <v>0</v>
      </c>
      <c r="BH315" s="215">
        <v>0</v>
      </c>
      <c r="BI315" s="215">
        <v>0</v>
      </c>
      <c r="BJ315" s="215">
        <v>0</v>
      </c>
      <c r="BK315" s="215">
        <v>0</v>
      </c>
      <c r="BL315" s="215">
        <v>0</v>
      </c>
      <c r="BM315" s="215">
        <v>0</v>
      </c>
      <c r="BN315" s="215">
        <v>0</v>
      </c>
      <c r="BO315" s="215">
        <v>0</v>
      </c>
      <c r="BP315" s="215">
        <v>0</v>
      </c>
      <c r="BQ315" s="219" t="s">
        <v>279</v>
      </c>
    </row>
    <row r="316" spans="1:69" x14ac:dyDescent="0.3">
      <c r="A316" s="220">
        <v>46476</v>
      </c>
      <c r="B316" s="221">
        <v>1180.5994699600001</v>
      </c>
      <c r="C316" s="222"/>
      <c r="D316" s="221">
        <v>1180.5994699600001</v>
      </c>
      <c r="E316" s="222">
        <v>1.00052531</v>
      </c>
      <c r="F316" s="222">
        <v>1.00052531</v>
      </c>
      <c r="G316" s="222">
        <v>1.0002685229999999</v>
      </c>
      <c r="H316" s="222">
        <v>1.0007939740578171</v>
      </c>
      <c r="I316" s="221">
        <v>0.93736527999999997</v>
      </c>
      <c r="J316" s="221">
        <v>0</v>
      </c>
      <c r="K316" s="221">
        <v>0.93736527999999997</v>
      </c>
      <c r="L316" s="221">
        <v>1181.5368352400001</v>
      </c>
      <c r="M316" s="223"/>
      <c r="N316" s="221">
        <v>0</v>
      </c>
      <c r="O316" s="221">
        <v>0</v>
      </c>
      <c r="P316" s="221">
        <v>0</v>
      </c>
      <c r="Q316" s="221">
        <v>0</v>
      </c>
      <c r="R316" s="221">
        <v>1181.5368352400001</v>
      </c>
      <c r="S316" s="222">
        <v>8714</v>
      </c>
      <c r="T316" s="221">
        <v>10295911.982281361</v>
      </c>
      <c r="U316" s="221">
        <v>0</v>
      </c>
      <c r="V316" s="221">
        <v>0</v>
      </c>
      <c r="W316" s="221">
        <v>0</v>
      </c>
      <c r="X316" s="221">
        <v>0</v>
      </c>
      <c r="Y316" s="221">
        <v>0</v>
      </c>
      <c r="Z316" s="221">
        <v>0</v>
      </c>
      <c r="AA316" s="221">
        <v>0</v>
      </c>
      <c r="AB316" s="221">
        <v>0</v>
      </c>
      <c r="AC316" s="221">
        <v>0</v>
      </c>
      <c r="AD316" s="221">
        <v>0</v>
      </c>
      <c r="AE316" s="220"/>
      <c r="AF316" s="220"/>
      <c r="AG316" s="222">
        <v>0</v>
      </c>
      <c r="AH316" s="224">
        <v>0</v>
      </c>
      <c r="AI316" s="224">
        <v>0</v>
      </c>
      <c r="AJ316" s="224">
        <v>1</v>
      </c>
      <c r="AK316" s="224">
        <v>252</v>
      </c>
      <c r="AL316" s="220"/>
      <c r="AM316" s="222"/>
      <c r="AN316" s="220"/>
      <c r="AO316" s="222"/>
      <c r="AP316" s="222">
        <v>0</v>
      </c>
      <c r="AQ316" s="222">
        <v>0</v>
      </c>
      <c r="AR316" s="224">
        <v>0</v>
      </c>
      <c r="AS316" s="224">
        <v>0</v>
      </c>
      <c r="AT316" s="221">
        <v>0</v>
      </c>
      <c r="AU316" s="221">
        <v>0</v>
      </c>
      <c r="AV316" s="221">
        <v>0</v>
      </c>
      <c r="AW316" s="221">
        <v>0</v>
      </c>
      <c r="AX316" s="221">
        <v>0</v>
      </c>
      <c r="AY316" s="221">
        <v>0</v>
      </c>
      <c r="AZ316" s="221">
        <v>0</v>
      </c>
      <c r="BA316" s="221">
        <v>0</v>
      </c>
      <c r="BB316" s="221">
        <v>0</v>
      </c>
      <c r="BC316" s="221">
        <v>0</v>
      </c>
      <c r="BD316" s="221">
        <v>0</v>
      </c>
      <c r="BE316" s="221">
        <v>0</v>
      </c>
      <c r="BF316" s="221">
        <v>0</v>
      </c>
      <c r="BG316" s="221">
        <v>0</v>
      </c>
      <c r="BH316" s="221">
        <v>0</v>
      </c>
      <c r="BI316" s="221">
        <v>0</v>
      </c>
      <c r="BJ316" s="221">
        <v>0</v>
      </c>
      <c r="BK316" s="221">
        <v>0</v>
      </c>
      <c r="BL316" s="221">
        <v>0</v>
      </c>
      <c r="BM316" s="221">
        <v>0</v>
      </c>
      <c r="BN316" s="221">
        <v>0</v>
      </c>
      <c r="BO316" s="221">
        <v>0</v>
      </c>
      <c r="BP316" s="221">
        <v>0</v>
      </c>
      <c r="BQ316" s="213" t="s">
        <v>102</v>
      </c>
    </row>
    <row r="317" spans="1:69" x14ac:dyDescent="0.3">
      <c r="A317" s="220">
        <v>46477</v>
      </c>
      <c r="B317" s="221">
        <v>1180.5994699600001</v>
      </c>
      <c r="C317" s="222"/>
      <c r="D317" s="221">
        <v>1180.5994699600001</v>
      </c>
      <c r="E317" s="222">
        <v>1.00052531</v>
      </c>
      <c r="F317" s="222">
        <v>1.0010508959505962</v>
      </c>
      <c r="G317" s="222">
        <v>1.000537118</v>
      </c>
      <c r="H317" s="222">
        <v>1.0015885824573063</v>
      </c>
      <c r="I317" s="221">
        <v>1.87547906</v>
      </c>
      <c r="J317" s="221">
        <v>0</v>
      </c>
      <c r="K317" s="221">
        <v>1.87547906</v>
      </c>
      <c r="L317" s="221">
        <v>1182.4749490200002</v>
      </c>
      <c r="M317" s="223"/>
      <c r="N317" s="221">
        <v>0</v>
      </c>
      <c r="O317" s="221">
        <v>0</v>
      </c>
      <c r="P317" s="221">
        <v>0</v>
      </c>
      <c r="Q317" s="221">
        <v>0</v>
      </c>
      <c r="R317" s="221">
        <v>1182.4749490199999</v>
      </c>
      <c r="S317" s="222">
        <v>8714</v>
      </c>
      <c r="T317" s="221">
        <v>10304086.70576028</v>
      </c>
      <c r="U317" s="221">
        <v>0</v>
      </c>
      <c r="V317" s="221">
        <v>0</v>
      </c>
      <c r="W317" s="221">
        <v>0</v>
      </c>
      <c r="X317" s="221">
        <v>0</v>
      </c>
      <c r="Y317" s="221">
        <v>0</v>
      </c>
      <c r="Z317" s="221">
        <v>0</v>
      </c>
      <c r="AA317" s="221">
        <v>0</v>
      </c>
      <c r="AB317" s="221">
        <v>0</v>
      </c>
      <c r="AC317" s="221">
        <v>0</v>
      </c>
      <c r="AD317" s="221">
        <v>0</v>
      </c>
      <c r="AE317" s="220"/>
      <c r="AF317" s="220"/>
      <c r="AG317" s="222">
        <v>0</v>
      </c>
      <c r="AH317" s="224">
        <v>0</v>
      </c>
      <c r="AI317" s="224">
        <v>0</v>
      </c>
      <c r="AJ317" s="224">
        <v>2</v>
      </c>
      <c r="AK317" s="224">
        <v>252</v>
      </c>
      <c r="AL317" s="220"/>
      <c r="AM317" s="222"/>
      <c r="AN317" s="220"/>
      <c r="AO317" s="222"/>
      <c r="AP317" s="222">
        <v>0</v>
      </c>
      <c r="AQ317" s="222">
        <v>0</v>
      </c>
      <c r="AR317" s="224">
        <v>0</v>
      </c>
      <c r="AS317" s="224">
        <v>0</v>
      </c>
      <c r="AT317" s="221">
        <v>0</v>
      </c>
      <c r="AU317" s="221">
        <v>0</v>
      </c>
      <c r="AV317" s="221">
        <v>0</v>
      </c>
      <c r="AW317" s="221">
        <v>0</v>
      </c>
      <c r="AX317" s="221">
        <v>0</v>
      </c>
      <c r="AY317" s="221">
        <v>0</v>
      </c>
      <c r="AZ317" s="221">
        <v>0</v>
      </c>
      <c r="BA317" s="221">
        <v>0</v>
      </c>
      <c r="BB317" s="221">
        <v>0</v>
      </c>
      <c r="BC317" s="221">
        <v>0</v>
      </c>
      <c r="BD317" s="221">
        <v>0</v>
      </c>
      <c r="BE317" s="221">
        <v>0</v>
      </c>
      <c r="BF317" s="221">
        <v>0</v>
      </c>
      <c r="BG317" s="221">
        <v>0</v>
      </c>
      <c r="BH317" s="221">
        <v>0</v>
      </c>
      <c r="BI317" s="221">
        <v>0</v>
      </c>
      <c r="BJ317" s="221">
        <v>0</v>
      </c>
      <c r="BK317" s="221">
        <v>0</v>
      </c>
      <c r="BL317" s="221">
        <v>0</v>
      </c>
      <c r="BM317" s="221">
        <v>0</v>
      </c>
      <c r="BN317" s="221">
        <v>0</v>
      </c>
      <c r="BO317" s="221">
        <v>0</v>
      </c>
      <c r="BP317" s="221">
        <v>0</v>
      </c>
      <c r="BQ317" s="213" t="s">
        <v>102</v>
      </c>
    </row>
    <row r="318" spans="1:69" x14ac:dyDescent="0.3">
      <c r="A318" s="220">
        <v>46478</v>
      </c>
      <c r="B318" s="221">
        <v>1180.5994699600001</v>
      </c>
      <c r="C318" s="222"/>
      <c r="D318" s="221">
        <v>1180.5994699600001</v>
      </c>
      <c r="E318" s="222">
        <v>1.00052531</v>
      </c>
      <c r="F318" s="222">
        <v>1.0015767579967481</v>
      </c>
      <c r="G318" s="222">
        <v>1.0008057850000001</v>
      </c>
      <c r="H318" s="222">
        <v>1.0023838155295568</v>
      </c>
      <c r="I318" s="221">
        <v>2.8143319</v>
      </c>
      <c r="J318" s="221">
        <v>0</v>
      </c>
      <c r="K318" s="221">
        <v>2.8143319</v>
      </c>
      <c r="L318" s="221">
        <v>1183.4138018600001</v>
      </c>
      <c r="M318" s="223"/>
      <c r="N318" s="221">
        <v>0</v>
      </c>
      <c r="O318" s="221">
        <v>0</v>
      </c>
      <c r="P318" s="221">
        <v>0</v>
      </c>
      <c r="Q318" s="221">
        <v>0</v>
      </c>
      <c r="R318" s="221">
        <v>1183.4138018599999</v>
      </c>
      <c r="S318" s="222">
        <v>8714</v>
      </c>
      <c r="T318" s="221">
        <v>10312267.869408039</v>
      </c>
      <c r="U318" s="221">
        <v>0</v>
      </c>
      <c r="V318" s="221">
        <v>0</v>
      </c>
      <c r="W318" s="221">
        <v>0</v>
      </c>
      <c r="X318" s="221">
        <v>0</v>
      </c>
      <c r="Y318" s="221">
        <v>0</v>
      </c>
      <c r="Z318" s="221">
        <v>0</v>
      </c>
      <c r="AA318" s="221">
        <v>0</v>
      </c>
      <c r="AB318" s="221">
        <v>0</v>
      </c>
      <c r="AC318" s="221">
        <v>0</v>
      </c>
      <c r="AD318" s="221">
        <v>0</v>
      </c>
      <c r="AE318" s="220"/>
      <c r="AF318" s="220"/>
      <c r="AG318" s="222">
        <v>0</v>
      </c>
      <c r="AH318" s="224">
        <v>0</v>
      </c>
      <c r="AI318" s="224">
        <v>0</v>
      </c>
      <c r="AJ318" s="224">
        <v>3</v>
      </c>
      <c r="AK318" s="224">
        <v>252</v>
      </c>
      <c r="AL318" s="220"/>
      <c r="AM318" s="222"/>
      <c r="AN318" s="220"/>
      <c r="AO318" s="222"/>
      <c r="AP318" s="222">
        <v>0</v>
      </c>
      <c r="AQ318" s="222">
        <v>0</v>
      </c>
      <c r="AR318" s="224">
        <v>0</v>
      </c>
      <c r="AS318" s="224">
        <v>0</v>
      </c>
      <c r="AT318" s="221">
        <v>0</v>
      </c>
      <c r="AU318" s="221">
        <v>0</v>
      </c>
      <c r="AV318" s="221">
        <v>0</v>
      </c>
      <c r="AW318" s="221">
        <v>0</v>
      </c>
      <c r="AX318" s="221">
        <v>0</v>
      </c>
      <c r="AY318" s="221">
        <v>0</v>
      </c>
      <c r="AZ318" s="221">
        <v>0</v>
      </c>
      <c r="BA318" s="221">
        <v>0</v>
      </c>
      <c r="BB318" s="221">
        <v>0</v>
      </c>
      <c r="BC318" s="221">
        <v>0</v>
      </c>
      <c r="BD318" s="221">
        <v>0</v>
      </c>
      <c r="BE318" s="221">
        <v>0</v>
      </c>
      <c r="BF318" s="221">
        <v>0</v>
      </c>
      <c r="BG318" s="221">
        <v>0</v>
      </c>
      <c r="BH318" s="221">
        <v>0</v>
      </c>
      <c r="BI318" s="221">
        <v>0</v>
      </c>
      <c r="BJ318" s="221">
        <v>0</v>
      </c>
      <c r="BK318" s="221">
        <v>0</v>
      </c>
      <c r="BL318" s="221">
        <v>0</v>
      </c>
      <c r="BM318" s="221">
        <v>0</v>
      </c>
      <c r="BN318" s="221">
        <v>0</v>
      </c>
      <c r="BO318" s="221">
        <v>0</v>
      </c>
      <c r="BP318" s="221">
        <v>0</v>
      </c>
      <c r="BQ318" s="213" t="s">
        <v>102</v>
      </c>
    </row>
    <row r="319" spans="1:69" x14ac:dyDescent="0.3">
      <c r="A319" s="220">
        <v>46479</v>
      </c>
      <c r="B319" s="221">
        <v>1180.5994699600001</v>
      </c>
      <c r="C319" s="222"/>
      <c r="D319" s="221">
        <v>1180.5994699600001</v>
      </c>
      <c r="E319" s="222">
        <v>1.00052531</v>
      </c>
      <c r="F319" s="222">
        <v>1.0021028962834913</v>
      </c>
      <c r="G319" s="222">
        <v>1.0010745240000001</v>
      </c>
      <c r="H319" s="222">
        <v>1.0031796836165197</v>
      </c>
      <c r="I319" s="221">
        <v>3.7539332399999998</v>
      </c>
      <c r="J319" s="221">
        <v>0</v>
      </c>
      <c r="K319" s="221">
        <v>3.7539332399999998</v>
      </c>
      <c r="L319" s="221">
        <v>1184.3534032</v>
      </c>
      <c r="M319" s="223"/>
      <c r="N319" s="221">
        <v>0</v>
      </c>
      <c r="O319" s="221">
        <v>0</v>
      </c>
      <c r="P319" s="221">
        <v>0</v>
      </c>
      <c r="Q319" s="221">
        <v>0</v>
      </c>
      <c r="R319" s="221">
        <v>1184.3534032</v>
      </c>
      <c r="S319" s="222">
        <v>8714</v>
      </c>
      <c r="T319" s="221">
        <v>10320455.5554848</v>
      </c>
      <c r="U319" s="221">
        <v>0</v>
      </c>
      <c r="V319" s="221">
        <v>0</v>
      </c>
      <c r="W319" s="221">
        <v>0</v>
      </c>
      <c r="X319" s="221">
        <v>0</v>
      </c>
      <c r="Y319" s="221">
        <v>0</v>
      </c>
      <c r="Z319" s="221">
        <v>0</v>
      </c>
      <c r="AA319" s="221">
        <v>0</v>
      </c>
      <c r="AB319" s="221">
        <v>0</v>
      </c>
      <c r="AC319" s="221">
        <v>0</v>
      </c>
      <c r="AD319" s="221">
        <v>0</v>
      </c>
      <c r="AE319" s="220"/>
      <c r="AF319" s="220"/>
      <c r="AG319" s="222">
        <v>0</v>
      </c>
      <c r="AH319" s="224">
        <v>0</v>
      </c>
      <c r="AI319" s="224">
        <v>0</v>
      </c>
      <c r="AJ319" s="224">
        <v>4</v>
      </c>
      <c r="AK319" s="224">
        <v>252</v>
      </c>
      <c r="AL319" s="220"/>
      <c r="AM319" s="222"/>
      <c r="AN319" s="220"/>
      <c r="AO319" s="222"/>
      <c r="AP319" s="222">
        <v>0</v>
      </c>
      <c r="AQ319" s="222">
        <v>0</v>
      </c>
      <c r="AR319" s="224">
        <v>0</v>
      </c>
      <c r="AS319" s="224">
        <v>0</v>
      </c>
      <c r="AT319" s="221">
        <v>0</v>
      </c>
      <c r="AU319" s="221">
        <v>0</v>
      </c>
      <c r="AV319" s="221">
        <v>0</v>
      </c>
      <c r="AW319" s="221">
        <v>0</v>
      </c>
      <c r="AX319" s="221">
        <v>0</v>
      </c>
      <c r="AY319" s="221">
        <v>0</v>
      </c>
      <c r="AZ319" s="221">
        <v>0</v>
      </c>
      <c r="BA319" s="221">
        <v>0</v>
      </c>
      <c r="BB319" s="221">
        <v>0</v>
      </c>
      <c r="BC319" s="221">
        <v>0</v>
      </c>
      <c r="BD319" s="221">
        <v>0</v>
      </c>
      <c r="BE319" s="221">
        <v>0</v>
      </c>
      <c r="BF319" s="221">
        <v>0</v>
      </c>
      <c r="BG319" s="221">
        <v>0</v>
      </c>
      <c r="BH319" s="221">
        <v>0</v>
      </c>
      <c r="BI319" s="221">
        <v>0</v>
      </c>
      <c r="BJ319" s="221">
        <v>0</v>
      </c>
      <c r="BK319" s="221">
        <v>0</v>
      </c>
      <c r="BL319" s="221">
        <v>0</v>
      </c>
      <c r="BM319" s="221">
        <v>0</v>
      </c>
      <c r="BN319" s="221">
        <v>0</v>
      </c>
      <c r="BO319" s="221">
        <v>0</v>
      </c>
      <c r="BP319" s="221">
        <v>0</v>
      </c>
      <c r="BQ319" s="213" t="s">
        <v>102</v>
      </c>
    </row>
    <row r="320" spans="1:69" x14ac:dyDescent="0.3">
      <c r="A320" s="220">
        <v>46480</v>
      </c>
      <c r="B320" s="221">
        <v>1180.5994699600001</v>
      </c>
      <c r="C320" s="222"/>
      <c r="D320" s="221">
        <v>1180.5994699600001</v>
      </c>
      <c r="E320" s="222">
        <v>1</v>
      </c>
      <c r="F320" s="222">
        <v>1.0021028962834913</v>
      </c>
      <c r="G320" s="222">
        <v>1.0010745240000001</v>
      </c>
      <c r="H320" s="222">
        <v>1.0031796836165197</v>
      </c>
      <c r="I320" s="221">
        <v>3.7539332399999998</v>
      </c>
      <c r="J320" s="221">
        <v>0</v>
      </c>
      <c r="K320" s="221">
        <v>3.7539332399999998</v>
      </c>
      <c r="L320" s="221">
        <v>1184.3534032</v>
      </c>
      <c r="M320" s="223"/>
      <c r="N320" s="221">
        <v>0</v>
      </c>
      <c r="O320" s="221">
        <v>0</v>
      </c>
      <c r="P320" s="221">
        <v>0</v>
      </c>
      <c r="Q320" s="221">
        <v>0</v>
      </c>
      <c r="R320" s="221">
        <v>1184.3534032</v>
      </c>
      <c r="S320" s="222">
        <v>8714</v>
      </c>
      <c r="T320" s="221">
        <v>10320455.5554848</v>
      </c>
      <c r="U320" s="221">
        <v>0</v>
      </c>
      <c r="V320" s="221">
        <v>0</v>
      </c>
      <c r="W320" s="221">
        <v>0</v>
      </c>
      <c r="X320" s="221">
        <v>0</v>
      </c>
      <c r="Y320" s="221">
        <v>0</v>
      </c>
      <c r="Z320" s="221">
        <v>0</v>
      </c>
      <c r="AA320" s="221">
        <v>0</v>
      </c>
      <c r="AB320" s="221">
        <v>0</v>
      </c>
      <c r="AC320" s="221">
        <v>0</v>
      </c>
      <c r="AD320" s="221">
        <v>0</v>
      </c>
      <c r="AE320" s="220"/>
      <c r="AF320" s="220"/>
      <c r="AG320" s="222">
        <v>0</v>
      </c>
      <c r="AH320" s="224">
        <v>0</v>
      </c>
      <c r="AI320" s="224">
        <v>0</v>
      </c>
      <c r="AJ320" s="224">
        <v>4</v>
      </c>
      <c r="AK320" s="224">
        <v>252</v>
      </c>
      <c r="AL320" s="220"/>
      <c r="AM320" s="222"/>
      <c r="AN320" s="220"/>
      <c r="AO320" s="222"/>
      <c r="AP320" s="222">
        <v>0</v>
      </c>
      <c r="AQ320" s="222">
        <v>0</v>
      </c>
      <c r="AR320" s="224">
        <v>0</v>
      </c>
      <c r="AS320" s="224">
        <v>0</v>
      </c>
      <c r="AT320" s="221">
        <v>0</v>
      </c>
      <c r="AU320" s="221">
        <v>0</v>
      </c>
      <c r="AV320" s="221">
        <v>0</v>
      </c>
      <c r="AW320" s="221">
        <v>0</v>
      </c>
      <c r="AX320" s="221">
        <v>0</v>
      </c>
      <c r="AY320" s="221">
        <v>0</v>
      </c>
      <c r="AZ320" s="221">
        <v>0</v>
      </c>
      <c r="BA320" s="221">
        <v>0</v>
      </c>
      <c r="BB320" s="221">
        <v>0</v>
      </c>
      <c r="BC320" s="221">
        <v>0</v>
      </c>
      <c r="BD320" s="221">
        <v>0</v>
      </c>
      <c r="BE320" s="221">
        <v>0</v>
      </c>
      <c r="BF320" s="221">
        <v>0</v>
      </c>
      <c r="BG320" s="221">
        <v>0</v>
      </c>
      <c r="BH320" s="221">
        <v>0</v>
      </c>
      <c r="BI320" s="221">
        <v>0</v>
      </c>
      <c r="BJ320" s="221">
        <v>0</v>
      </c>
      <c r="BK320" s="221">
        <v>0</v>
      </c>
      <c r="BL320" s="221">
        <v>0</v>
      </c>
      <c r="BM320" s="221">
        <v>0</v>
      </c>
      <c r="BN320" s="221">
        <v>0</v>
      </c>
      <c r="BO320" s="221">
        <v>0</v>
      </c>
      <c r="BP320" s="221">
        <v>0</v>
      </c>
      <c r="BQ320" s="213" t="s">
        <v>102</v>
      </c>
    </row>
    <row r="321" spans="1:69" x14ac:dyDescent="0.3">
      <c r="A321" s="220">
        <v>46481</v>
      </c>
      <c r="B321" s="221">
        <v>1180.5994699600001</v>
      </c>
      <c r="C321" s="222"/>
      <c r="D321" s="221">
        <v>1180.5994699600001</v>
      </c>
      <c r="E321" s="222">
        <v>1</v>
      </c>
      <c r="F321" s="222">
        <v>1.0021028962834913</v>
      </c>
      <c r="G321" s="222">
        <v>1.0010745240000001</v>
      </c>
      <c r="H321" s="222">
        <v>1.0031796836165197</v>
      </c>
      <c r="I321" s="221">
        <v>3.7539332399999998</v>
      </c>
      <c r="J321" s="221">
        <v>0</v>
      </c>
      <c r="K321" s="221">
        <v>3.7539332399999998</v>
      </c>
      <c r="L321" s="221">
        <v>1184.3534032</v>
      </c>
      <c r="M321" s="223"/>
      <c r="N321" s="221">
        <v>0</v>
      </c>
      <c r="O321" s="221">
        <v>0</v>
      </c>
      <c r="P321" s="221">
        <v>0</v>
      </c>
      <c r="Q321" s="221">
        <v>0</v>
      </c>
      <c r="R321" s="221">
        <v>1184.3534032</v>
      </c>
      <c r="S321" s="222">
        <v>8714</v>
      </c>
      <c r="T321" s="221">
        <v>10320455.5554848</v>
      </c>
      <c r="U321" s="221">
        <v>0</v>
      </c>
      <c r="V321" s="221">
        <v>0</v>
      </c>
      <c r="W321" s="221">
        <v>0</v>
      </c>
      <c r="X321" s="221">
        <v>0</v>
      </c>
      <c r="Y321" s="221">
        <v>0</v>
      </c>
      <c r="Z321" s="221">
        <v>0</v>
      </c>
      <c r="AA321" s="221">
        <v>0</v>
      </c>
      <c r="AB321" s="221">
        <v>0</v>
      </c>
      <c r="AC321" s="221">
        <v>0</v>
      </c>
      <c r="AD321" s="221">
        <v>0</v>
      </c>
      <c r="AE321" s="220"/>
      <c r="AF321" s="220"/>
      <c r="AG321" s="222">
        <v>0</v>
      </c>
      <c r="AH321" s="224">
        <v>0</v>
      </c>
      <c r="AI321" s="224">
        <v>0</v>
      </c>
      <c r="AJ321" s="224">
        <v>4</v>
      </c>
      <c r="AK321" s="224">
        <v>252</v>
      </c>
      <c r="AL321" s="220"/>
      <c r="AM321" s="222"/>
      <c r="AN321" s="220"/>
      <c r="AO321" s="222"/>
      <c r="AP321" s="222">
        <v>0</v>
      </c>
      <c r="AQ321" s="222">
        <v>0</v>
      </c>
      <c r="AR321" s="224">
        <v>0</v>
      </c>
      <c r="AS321" s="224">
        <v>0</v>
      </c>
      <c r="AT321" s="221">
        <v>0</v>
      </c>
      <c r="AU321" s="221">
        <v>0</v>
      </c>
      <c r="AV321" s="221">
        <v>0</v>
      </c>
      <c r="AW321" s="221">
        <v>0</v>
      </c>
      <c r="AX321" s="221">
        <v>0</v>
      </c>
      <c r="AY321" s="221">
        <v>0</v>
      </c>
      <c r="AZ321" s="221">
        <v>0</v>
      </c>
      <c r="BA321" s="221">
        <v>0</v>
      </c>
      <c r="BB321" s="221">
        <v>0</v>
      </c>
      <c r="BC321" s="221">
        <v>0</v>
      </c>
      <c r="BD321" s="221">
        <v>0</v>
      </c>
      <c r="BE321" s="221">
        <v>0</v>
      </c>
      <c r="BF321" s="221">
        <v>0</v>
      </c>
      <c r="BG321" s="221">
        <v>0</v>
      </c>
      <c r="BH321" s="221">
        <v>0</v>
      </c>
      <c r="BI321" s="221">
        <v>0</v>
      </c>
      <c r="BJ321" s="221">
        <v>0</v>
      </c>
      <c r="BK321" s="221">
        <v>0</v>
      </c>
      <c r="BL321" s="221">
        <v>0</v>
      </c>
      <c r="BM321" s="221">
        <v>0</v>
      </c>
      <c r="BN321" s="221">
        <v>0</v>
      </c>
      <c r="BO321" s="221">
        <v>0</v>
      </c>
      <c r="BP321" s="221">
        <v>0</v>
      </c>
      <c r="BQ321" s="213" t="s">
        <v>102</v>
      </c>
    </row>
    <row r="322" spans="1:69" x14ac:dyDescent="0.3">
      <c r="A322" s="220">
        <v>46482</v>
      </c>
      <c r="B322" s="221">
        <v>1180.5994699600001</v>
      </c>
      <c r="C322" s="222"/>
      <c r="D322" s="221">
        <v>1180.5994699600001</v>
      </c>
      <c r="E322" s="222">
        <v>1.00052531</v>
      </c>
      <c r="F322" s="222">
        <v>1.0026293109559379</v>
      </c>
      <c r="G322" s="222">
        <v>1.0013433350000001</v>
      </c>
      <c r="H322" s="222">
        <v>1.0039761770441491</v>
      </c>
      <c r="I322" s="221">
        <v>4.6942724499999997</v>
      </c>
      <c r="J322" s="221">
        <v>0</v>
      </c>
      <c r="K322" s="221">
        <v>4.6942724499999997</v>
      </c>
      <c r="L322" s="221">
        <v>1185.29374241</v>
      </c>
      <c r="M322" s="223"/>
      <c r="N322" s="221">
        <v>0</v>
      </c>
      <c r="O322" s="221">
        <v>0</v>
      </c>
      <c r="P322" s="221">
        <v>0</v>
      </c>
      <c r="Q322" s="221">
        <v>0</v>
      </c>
      <c r="R322" s="221">
        <v>1185.29374241</v>
      </c>
      <c r="S322" s="222">
        <v>8714</v>
      </c>
      <c r="T322" s="221">
        <v>10328649.67136074</v>
      </c>
      <c r="U322" s="221">
        <v>0</v>
      </c>
      <c r="V322" s="221">
        <v>0</v>
      </c>
      <c r="W322" s="221">
        <v>0</v>
      </c>
      <c r="X322" s="221">
        <v>0</v>
      </c>
      <c r="Y322" s="221">
        <v>0</v>
      </c>
      <c r="Z322" s="221">
        <v>0</v>
      </c>
      <c r="AA322" s="221">
        <v>0</v>
      </c>
      <c r="AB322" s="221">
        <v>0</v>
      </c>
      <c r="AC322" s="221">
        <v>0</v>
      </c>
      <c r="AD322" s="221">
        <v>0</v>
      </c>
      <c r="AE322" s="220"/>
      <c r="AF322" s="220"/>
      <c r="AG322" s="222">
        <v>0</v>
      </c>
      <c r="AH322" s="224">
        <v>0</v>
      </c>
      <c r="AI322" s="224">
        <v>0</v>
      </c>
      <c r="AJ322" s="224">
        <v>5</v>
      </c>
      <c r="AK322" s="224">
        <v>252</v>
      </c>
      <c r="AL322" s="220"/>
      <c r="AM322" s="222"/>
      <c r="AN322" s="220"/>
      <c r="AO322" s="222"/>
      <c r="AP322" s="222">
        <v>0</v>
      </c>
      <c r="AQ322" s="222">
        <v>0</v>
      </c>
      <c r="AR322" s="224">
        <v>0</v>
      </c>
      <c r="AS322" s="224">
        <v>0</v>
      </c>
      <c r="AT322" s="221">
        <v>0</v>
      </c>
      <c r="AU322" s="221">
        <v>0</v>
      </c>
      <c r="AV322" s="221">
        <v>0</v>
      </c>
      <c r="AW322" s="221">
        <v>0</v>
      </c>
      <c r="AX322" s="221">
        <v>0</v>
      </c>
      <c r="AY322" s="221">
        <v>0</v>
      </c>
      <c r="AZ322" s="221">
        <v>0</v>
      </c>
      <c r="BA322" s="221">
        <v>0</v>
      </c>
      <c r="BB322" s="221">
        <v>0</v>
      </c>
      <c r="BC322" s="221">
        <v>0</v>
      </c>
      <c r="BD322" s="221">
        <v>0</v>
      </c>
      <c r="BE322" s="221">
        <v>0</v>
      </c>
      <c r="BF322" s="221">
        <v>0</v>
      </c>
      <c r="BG322" s="221">
        <v>0</v>
      </c>
      <c r="BH322" s="221">
        <v>0</v>
      </c>
      <c r="BI322" s="221">
        <v>0</v>
      </c>
      <c r="BJ322" s="221">
        <v>0</v>
      </c>
      <c r="BK322" s="221">
        <v>0</v>
      </c>
      <c r="BL322" s="221">
        <v>0</v>
      </c>
      <c r="BM322" s="221">
        <v>0</v>
      </c>
      <c r="BN322" s="221">
        <v>0</v>
      </c>
      <c r="BO322" s="221">
        <v>0</v>
      </c>
      <c r="BP322" s="221">
        <v>0</v>
      </c>
      <c r="BQ322" s="213" t="s">
        <v>102</v>
      </c>
    </row>
    <row r="323" spans="1:69" x14ac:dyDescent="0.3">
      <c r="A323" s="220">
        <v>46483</v>
      </c>
      <c r="B323" s="221">
        <v>1180.5994699600001</v>
      </c>
      <c r="C323" s="222"/>
      <c r="D323" s="221">
        <v>1180.5994699600001</v>
      </c>
      <c r="E323" s="222">
        <v>1.00052531</v>
      </c>
      <c r="F323" s="222">
        <v>1.0031560021592762</v>
      </c>
      <c r="G323" s="222">
        <v>1.001612218</v>
      </c>
      <c r="H323" s="222">
        <v>1.0047733061600079</v>
      </c>
      <c r="I323" s="221">
        <v>5.6353625300000001</v>
      </c>
      <c r="J323" s="221">
        <v>0</v>
      </c>
      <c r="K323" s="221">
        <v>5.6353625300000001</v>
      </c>
      <c r="L323" s="221">
        <v>1186.2348324900001</v>
      </c>
      <c r="M323" s="223"/>
      <c r="N323" s="221">
        <v>0</v>
      </c>
      <c r="O323" s="221">
        <v>0</v>
      </c>
      <c r="P323" s="221">
        <v>0</v>
      </c>
      <c r="Q323" s="221">
        <v>0</v>
      </c>
      <c r="R323" s="221">
        <v>1186.2348324899999</v>
      </c>
      <c r="S323" s="222">
        <v>8714</v>
      </c>
      <c r="T323" s="221">
        <v>10336850.330317859</v>
      </c>
      <c r="U323" s="221">
        <v>0</v>
      </c>
      <c r="V323" s="221">
        <v>0</v>
      </c>
      <c r="W323" s="221">
        <v>0</v>
      </c>
      <c r="X323" s="221">
        <v>0</v>
      </c>
      <c r="Y323" s="221">
        <v>0</v>
      </c>
      <c r="Z323" s="221">
        <v>0</v>
      </c>
      <c r="AA323" s="221">
        <v>0</v>
      </c>
      <c r="AB323" s="221">
        <v>0</v>
      </c>
      <c r="AC323" s="221">
        <v>0</v>
      </c>
      <c r="AD323" s="221">
        <v>0</v>
      </c>
      <c r="AE323" s="220"/>
      <c r="AF323" s="220"/>
      <c r="AG323" s="222">
        <v>0</v>
      </c>
      <c r="AH323" s="224">
        <v>0</v>
      </c>
      <c r="AI323" s="224">
        <v>0</v>
      </c>
      <c r="AJ323" s="224">
        <v>6</v>
      </c>
      <c r="AK323" s="224">
        <v>252</v>
      </c>
      <c r="AL323" s="220"/>
      <c r="AM323" s="222"/>
      <c r="AN323" s="220"/>
      <c r="AO323" s="222"/>
      <c r="AP323" s="222">
        <v>0</v>
      </c>
      <c r="AQ323" s="222">
        <v>0</v>
      </c>
      <c r="AR323" s="224">
        <v>0</v>
      </c>
      <c r="AS323" s="224">
        <v>0</v>
      </c>
      <c r="AT323" s="221">
        <v>0</v>
      </c>
      <c r="AU323" s="221">
        <v>0</v>
      </c>
      <c r="AV323" s="221">
        <v>0</v>
      </c>
      <c r="AW323" s="221">
        <v>0</v>
      </c>
      <c r="AX323" s="221">
        <v>0</v>
      </c>
      <c r="AY323" s="221">
        <v>0</v>
      </c>
      <c r="AZ323" s="221">
        <v>0</v>
      </c>
      <c r="BA323" s="221">
        <v>0</v>
      </c>
      <c r="BB323" s="221">
        <v>0</v>
      </c>
      <c r="BC323" s="221">
        <v>0</v>
      </c>
      <c r="BD323" s="221">
        <v>0</v>
      </c>
      <c r="BE323" s="221">
        <v>0</v>
      </c>
      <c r="BF323" s="221">
        <v>0</v>
      </c>
      <c r="BG323" s="221">
        <v>0</v>
      </c>
      <c r="BH323" s="221">
        <v>0</v>
      </c>
      <c r="BI323" s="221">
        <v>0</v>
      </c>
      <c r="BJ323" s="221">
        <v>0</v>
      </c>
      <c r="BK323" s="221">
        <v>0</v>
      </c>
      <c r="BL323" s="221">
        <v>0</v>
      </c>
      <c r="BM323" s="221">
        <v>0</v>
      </c>
      <c r="BN323" s="221">
        <v>0</v>
      </c>
      <c r="BO323" s="221">
        <v>0</v>
      </c>
      <c r="BP323" s="221">
        <v>0</v>
      </c>
      <c r="BQ323" s="213" t="s">
        <v>102</v>
      </c>
    </row>
    <row r="324" spans="1:69" x14ac:dyDescent="0.3">
      <c r="A324" s="220">
        <v>46484</v>
      </c>
      <c r="B324" s="221">
        <v>1180.5994699600001</v>
      </c>
      <c r="C324" s="222"/>
      <c r="D324" s="221">
        <v>1180.5994699600001</v>
      </c>
      <c r="E324" s="222">
        <v>1.00052531</v>
      </c>
      <c r="F324" s="222">
        <v>1.0036829700387706</v>
      </c>
      <c r="G324" s="222">
        <v>1.001881174</v>
      </c>
      <c r="H324" s="222">
        <v>1.0055710723074067</v>
      </c>
      <c r="I324" s="221">
        <v>6.5772046499999997</v>
      </c>
      <c r="J324" s="221">
        <v>0</v>
      </c>
      <c r="K324" s="221">
        <v>6.5772046499999997</v>
      </c>
      <c r="L324" s="221">
        <v>1187.1766746100002</v>
      </c>
      <c r="M324" s="223"/>
      <c r="N324" s="221">
        <v>0</v>
      </c>
      <c r="O324" s="221">
        <v>0</v>
      </c>
      <c r="P324" s="221">
        <v>0</v>
      </c>
      <c r="Q324" s="221">
        <v>0</v>
      </c>
      <c r="R324" s="221">
        <v>1187.17667461</v>
      </c>
      <c r="S324" s="222">
        <v>8714</v>
      </c>
      <c r="T324" s="221">
        <v>10345057.54255154</v>
      </c>
      <c r="U324" s="221">
        <v>0</v>
      </c>
      <c r="V324" s="221">
        <v>0</v>
      </c>
      <c r="W324" s="221">
        <v>0</v>
      </c>
      <c r="X324" s="221">
        <v>0</v>
      </c>
      <c r="Y324" s="221">
        <v>0</v>
      </c>
      <c r="Z324" s="221">
        <v>0</v>
      </c>
      <c r="AA324" s="221">
        <v>0</v>
      </c>
      <c r="AB324" s="221">
        <v>0</v>
      </c>
      <c r="AC324" s="221">
        <v>0</v>
      </c>
      <c r="AD324" s="221">
        <v>0</v>
      </c>
      <c r="AE324" s="220"/>
      <c r="AF324" s="220"/>
      <c r="AG324" s="222">
        <v>0</v>
      </c>
      <c r="AH324" s="224">
        <v>0</v>
      </c>
      <c r="AI324" s="224">
        <v>0</v>
      </c>
      <c r="AJ324" s="224">
        <v>7</v>
      </c>
      <c r="AK324" s="224">
        <v>252</v>
      </c>
      <c r="AL324" s="220"/>
      <c r="AM324" s="222"/>
      <c r="AN324" s="220"/>
      <c r="AO324" s="222"/>
      <c r="AP324" s="222">
        <v>0</v>
      </c>
      <c r="AQ324" s="222">
        <v>0</v>
      </c>
      <c r="AR324" s="224">
        <v>0</v>
      </c>
      <c r="AS324" s="224">
        <v>0</v>
      </c>
      <c r="AT324" s="221">
        <v>0</v>
      </c>
      <c r="AU324" s="221">
        <v>0</v>
      </c>
      <c r="AV324" s="221">
        <v>0</v>
      </c>
      <c r="AW324" s="221">
        <v>0</v>
      </c>
      <c r="AX324" s="221">
        <v>0</v>
      </c>
      <c r="AY324" s="221">
        <v>0</v>
      </c>
      <c r="AZ324" s="221">
        <v>0</v>
      </c>
      <c r="BA324" s="221">
        <v>0</v>
      </c>
      <c r="BB324" s="221">
        <v>0</v>
      </c>
      <c r="BC324" s="221">
        <v>0</v>
      </c>
      <c r="BD324" s="221">
        <v>0</v>
      </c>
      <c r="BE324" s="221">
        <v>0</v>
      </c>
      <c r="BF324" s="221">
        <v>0</v>
      </c>
      <c r="BG324" s="221">
        <v>0</v>
      </c>
      <c r="BH324" s="221">
        <v>0</v>
      </c>
      <c r="BI324" s="221">
        <v>0</v>
      </c>
      <c r="BJ324" s="221">
        <v>0</v>
      </c>
      <c r="BK324" s="221">
        <v>0</v>
      </c>
      <c r="BL324" s="221">
        <v>0</v>
      </c>
      <c r="BM324" s="221">
        <v>0</v>
      </c>
      <c r="BN324" s="221">
        <v>0</v>
      </c>
      <c r="BO324" s="221">
        <v>0</v>
      </c>
      <c r="BP324" s="221">
        <v>0</v>
      </c>
      <c r="BQ324" s="213" t="s">
        <v>102</v>
      </c>
    </row>
    <row r="325" spans="1:69" x14ac:dyDescent="0.3">
      <c r="A325" s="220">
        <v>46485</v>
      </c>
      <c r="B325" s="221">
        <v>1180.5994699600001</v>
      </c>
      <c r="C325" s="222"/>
      <c r="D325" s="221">
        <v>1180.5994699600001</v>
      </c>
      <c r="E325" s="222">
        <v>1.00052531</v>
      </c>
      <c r="F325" s="222">
        <v>1.0042102147397616</v>
      </c>
      <c r="G325" s="222">
        <v>1.0021502019999999</v>
      </c>
      <c r="H325" s="222">
        <v>1.0063694648019625</v>
      </c>
      <c r="I325" s="221">
        <v>7.519787</v>
      </c>
      <c r="J325" s="221">
        <v>0</v>
      </c>
      <c r="K325" s="221">
        <v>7.519787</v>
      </c>
      <c r="L325" s="221">
        <v>1188.11925696</v>
      </c>
      <c r="M325" s="223"/>
      <c r="N325" s="221">
        <v>0</v>
      </c>
      <c r="O325" s="221">
        <v>0</v>
      </c>
      <c r="P325" s="221">
        <v>0</v>
      </c>
      <c r="Q325" s="221">
        <v>0</v>
      </c>
      <c r="R325" s="221">
        <v>1188.11925696</v>
      </c>
      <c r="S325" s="222">
        <v>8714</v>
      </c>
      <c r="T325" s="221">
        <v>10353271.20514944</v>
      </c>
      <c r="U325" s="221">
        <v>0</v>
      </c>
      <c r="V325" s="221">
        <v>0</v>
      </c>
      <c r="W325" s="221">
        <v>0</v>
      </c>
      <c r="X325" s="221">
        <v>0</v>
      </c>
      <c r="Y325" s="221">
        <v>0</v>
      </c>
      <c r="Z325" s="221">
        <v>0</v>
      </c>
      <c r="AA325" s="221">
        <v>0</v>
      </c>
      <c r="AB325" s="221">
        <v>0</v>
      </c>
      <c r="AC325" s="221">
        <v>0</v>
      </c>
      <c r="AD325" s="221">
        <v>0</v>
      </c>
      <c r="AE325" s="220"/>
      <c r="AF325" s="220"/>
      <c r="AG325" s="222">
        <v>0</v>
      </c>
      <c r="AH325" s="224">
        <v>0</v>
      </c>
      <c r="AI325" s="224">
        <v>0</v>
      </c>
      <c r="AJ325" s="224">
        <v>8</v>
      </c>
      <c r="AK325" s="224">
        <v>252</v>
      </c>
      <c r="AL325" s="220"/>
      <c r="AM325" s="222"/>
      <c r="AN325" s="220"/>
      <c r="AO325" s="222"/>
      <c r="AP325" s="222">
        <v>0</v>
      </c>
      <c r="AQ325" s="222">
        <v>0</v>
      </c>
      <c r="AR325" s="224">
        <v>0</v>
      </c>
      <c r="AS325" s="224">
        <v>0</v>
      </c>
      <c r="AT325" s="221">
        <v>0</v>
      </c>
      <c r="AU325" s="221">
        <v>0</v>
      </c>
      <c r="AV325" s="221">
        <v>0</v>
      </c>
      <c r="AW325" s="221">
        <v>0</v>
      </c>
      <c r="AX325" s="221">
        <v>0</v>
      </c>
      <c r="AY325" s="221">
        <v>0</v>
      </c>
      <c r="AZ325" s="221">
        <v>0</v>
      </c>
      <c r="BA325" s="221">
        <v>0</v>
      </c>
      <c r="BB325" s="221">
        <v>0</v>
      </c>
      <c r="BC325" s="221">
        <v>0</v>
      </c>
      <c r="BD325" s="221">
        <v>0</v>
      </c>
      <c r="BE325" s="221">
        <v>0</v>
      </c>
      <c r="BF325" s="221">
        <v>0</v>
      </c>
      <c r="BG325" s="221">
        <v>0</v>
      </c>
      <c r="BH325" s="221">
        <v>0</v>
      </c>
      <c r="BI325" s="221">
        <v>0</v>
      </c>
      <c r="BJ325" s="221">
        <v>0</v>
      </c>
      <c r="BK325" s="221">
        <v>0</v>
      </c>
      <c r="BL325" s="221">
        <v>0</v>
      </c>
      <c r="BM325" s="221">
        <v>0</v>
      </c>
      <c r="BN325" s="221">
        <v>0</v>
      </c>
      <c r="BO325" s="221">
        <v>0</v>
      </c>
      <c r="BP325" s="221">
        <v>0</v>
      </c>
      <c r="BQ325" s="213" t="s">
        <v>102</v>
      </c>
    </row>
    <row r="326" spans="1:69" x14ac:dyDescent="0.3">
      <c r="A326" s="220">
        <v>46486</v>
      </c>
      <c r="B326" s="221">
        <v>1180.5994699600001</v>
      </c>
      <c r="C326" s="222"/>
      <c r="D326" s="221">
        <v>1180.5994699600001</v>
      </c>
      <c r="E326" s="222">
        <v>1.00052531</v>
      </c>
      <c r="F326" s="222">
        <v>1.0047377364076666</v>
      </c>
      <c r="G326" s="222">
        <v>1.0024193020000001</v>
      </c>
      <c r="H326" s="222">
        <v>1.0071685040238574</v>
      </c>
      <c r="I326" s="221">
        <v>8.4631320199999998</v>
      </c>
      <c r="J326" s="221">
        <v>0</v>
      </c>
      <c r="K326" s="221">
        <v>8.4631320199999998</v>
      </c>
      <c r="L326" s="221">
        <v>1189.0626019800002</v>
      </c>
      <c r="M326" s="223"/>
      <c r="N326" s="221">
        <v>0</v>
      </c>
      <c r="O326" s="221">
        <v>0</v>
      </c>
      <c r="P326" s="221">
        <v>0</v>
      </c>
      <c r="Q326" s="221">
        <v>0</v>
      </c>
      <c r="R326" s="221">
        <v>1189.06260198</v>
      </c>
      <c r="S326" s="222">
        <v>8714</v>
      </c>
      <c r="T326" s="221">
        <v>10361491.51365372</v>
      </c>
      <c r="U326" s="221">
        <v>0</v>
      </c>
      <c r="V326" s="221">
        <v>0</v>
      </c>
      <c r="W326" s="221">
        <v>0</v>
      </c>
      <c r="X326" s="221">
        <v>0</v>
      </c>
      <c r="Y326" s="221">
        <v>0</v>
      </c>
      <c r="Z326" s="221">
        <v>0</v>
      </c>
      <c r="AA326" s="221">
        <v>0</v>
      </c>
      <c r="AB326" s="221">
        <v>0</v>
      </c>
      <c r="AC326" s="221">
        <v>0</v>
      </c>
      <c r="AD326" s="221">
        <v>0</v>
      </c>
      <c r="AE326" s="220"/>
      <c r="AF326" s="220"/>
      <c r="AG326" s="222">
        <v>0</v>
      </c>
      <c r="AH326" s="224">
        <v>0</v>
      </c>
      <c r="AI326" s="224">
        <v>0</v>
      </c>
      <c r="AJ326" s="224">
        <v>9</v>
      </c>
      <c r="AK326" s="224">
        <v>252</v>
      </c>
      <c r="AL326" s="220"/>
      <c r="AM326" s="222"/>
      <c r="AN326" s="220"/>
      <c r="AO326" s="222"/>
      <c r="AP326" s="222">
        <v>0</v>
      </c>
      <c r="AQ326" s="222">
        <v>0</v>
      </c>
      <c r="AR326" s="224">
        <v>0</v>
      </c>
      <c r="AS326" s="224">
        <v>0</v>
      </c>
      <c r="AT326" s="221">
        <v>0</v>
      </c>
      <c r="AU326" s="221">
        <v>0</v>
      </c>
      <c r="AV326" s="221">
        <v>0</v>
      </c>
      <c r="AW326" s="221">
        <v>0</v>
      </c>
      <c r="AX326" s="221">
        <v>0</v>
      </c>
      <c r="AY326" s="221">
        <v>0</v>
      </c>
      <c r="AZ326" s="221">
        <v>0</v>
      </c>
      <c r="BA326" s="221">
        <v>0</v>
      </c>
      <c r="BB326" s="221">
        <v>0</v>
      </c>
      <c r="BC326" s="221">
        <v>0</v>
      </c>
      <c r="BD326" s="221">
        <v>0</v>
      </c>
      <c r="BE326" s="221">
        <v>0</v>
      </c>
      <c r="BF326" s="221">
        <v>0</v>
      </c>
      <c r="BG326" s="221">
        <v>0</v>
      </c>
      <c r="BH326" s="221">
        <v>0</v>
      </c>
      <c r="BI326" s="221">
        <v>0</v>
      </c>
      <c r="BJ326" s="221">
        <v>0</v>
      </c>
      <c r="BK326" s="221">
        <v>0</v>
      </c>
      <c r="BL326" s="221">
        <v>0</v>
      </c>
      <c r="BM326" s="221">
        <v>0</v>
      </c>
      <c r="BN326" s="221">
        <v>0</v>
      </c>
      <c r="BO326" s="221">
        <v>0</v>
      </c>
      <c r="BP326" s="221">
        <v>0</v>
      </c>
      <c r="BQ326" s="213" t="s">
        <v>102</v>
      </c>
    </row>
    <row r="327" spans="1:69" x14ac:dyDescent="0.3">
      <c r="A327" s="220">
        <v>46487</v>
      </c>
      <c r="B327" s="221">
        <v>1180.5994699600001</v>
      </c>
      <c r="C327" s="222"/>
      <c r="D327" s="221">
        <v>1180.5994699600001</v>
      </c>
      <c r="E327" s="222">
        <v>1</v>
      </c>
      <c r="F327" s="222">
        <v>1.0047377364076666</v>
      </c>
      <c r="G327" s="222">
        <v>1.0024193020000001</v>
      </c>
      <c r="H327" s="222">
        <v>1.0071685040238574</v>
      </c>
      <c r="I327" s="221">
        <v>8.4631320199999998</v>
      </c>
      <c r="J327" s="221">
        <v>0</v>
      </c>
      <c r="K327" s="221">
        <v>8.4631320199999998</v>
      </c>
      <c r="L327" s="221">
        <v>1189.0626019800002</v>
      </c>
      <c r="M327" s="223"/>
      <c r="N327" s="221">
        <v>0</v>
      </c>
      <c r="O327" s="221">
        <v>0</v>
      </c>
      <c r="P327" s="221">
        <v>0</v>
      </c>
      <c r="Q327" s="221">
        <v>0</v>
      </c>
      <c r="R327" s="221">
        <v>1189.06260198</v>
      </c>
      <c r="S327" s="222">
        <v>8714</v>
      </c>
      <c r="T327" s="221">
        <v>10361491.51365372</v>
      </c>
      <c r="U327" s="221">
        <v>0</v>
      </c>
      <c r="V327" s="221">
        <v>0</v>
      </c>
      <c r="W327" s="221">
        <v>0</v>
      </c>
      <c r="X327" s="221">
        <v>0</v>
      </c>
      <c r="Y327" s="221">
        <v>0</v>
      </c>
      <c r="Z327" s="221">
        <v>0</v>
      </c>
      <c r="AA327" s="221">
        <v>0</v>
      </c>
      <c r="AB327" s="221">
        <v>0</v>
      </c>
      <c r="AC327" s="221">
        <v>0</v>
      </c>
      <c r="AD327" s="221">
        <v>0</v>
      </c>
      <c r="AE327" s="220"/>
      <c r="AF327" s="220"/>
      <c r="AG327" s="222">
        <v>0</v>
      </c>
      <c r="AH327" s="224">
        <v>0</v>
      </c>
      <c r="AI327" s="224">
        <v>0</v>
      </c>
      <c r="AJ327" s="224">
        <v>9</v>
      </c>
      <c r="AK327" s="224">
        <v>252</v>
      </c>
      <c r="AL327" s="220"/>
      <c r="AM327" s="222"/>
      <c r="AN327" s="220"/>
      <c r="AO327" s="222"/>
      <c r="AP327" s="222">
        <v>0</v>
      </c>
      <c r="AQ327" s="222">
        <v>0</v>
      </c>
      <c r="AR327" s="224">
        <v>0</v>
      </c>
      <c r="AS327" s="224">
        <v>0</v>
      </c>
      <c r="AT327" s="221">
        <v>0</v>
      </c>
      <c r="AU327" s="221">
        <v>0</v>
      </c>
      <c r="AV327" s="221">
        <v>0</v>
      </c>
      <c r="AW327" s="221">
        <v>0</v>
      </c>
      <c r="AX327" s="221">
        <v>0</v>
      </c>
      <c r="AY327" s="221">
        <v>0</v>
      </c>
      <c r="AZ327" s="221">
        <v>0</v>
      </c>
      <c r="BA327" s="221">
        <v>0</v>
      </c>
      <c r="BB327" s="221">
        <v>0</v>
      </c>
      <c r="BC327" s="221">
        <v>0</v>
      </c>
      <c r="BD327" s="221">
        <v>0</v>
      </c>
      <c r="BE327" s="221">
        <v>0</v>
      </c>
      <c r="BF327" s="221">
        <v>0</v>
      </c>
      <c r="BG327" s="221">
        <v>0</v>
      </c>
      <c r="BH327" s="221">
        <v>0</v>
      </c>
      <c r="BI327" s="221">
        <v>0</v>
      </c>
      <c r="BJ327" s="221">
        <v>0</v>
      </c>
      <c r="BK327" s="221">
        <v>0</v>
      </c>
      <c r="BL327" s="221">
        <v>0</v>
      </c>
      <c r="BM327" s="221">
        <v>0</v>
      </c>
      <c r="BN327" s="221">
        <v>0</v>
      </c>
      <c r="BO327" s="221">
        <v>0</v>
      </c>
      <c r="BP327" s="221">
        <v>0</v>
      </c>
      <c r="BQ327" s="213" t="s">
        <v>102</v>
      </c>
    </row>
    <row r="328" spans="1:69" x14ac:dyDescent="0.3">
      <c r="A328" s="220">
        <v>46488</v>
      </c>
      <c r="B328" s="221">
        <v>1180.5994699600001</v>
      </c>
      <c r="C328" s="222"/>
      <c r="D328" s="221">
        <v>1180.5994699600001</v>
      </c>
      <c r="E328" s="222">
        <v>1</v>
      </c>
      <c r="F328" s="222">
        <v>1.0047377364076666</v>
      </c>
      <c r="G328" s="222">
        <v>1.0024193020000001</v>
      </c>
      <c r="H328" s="222">
        <v>1.0071685040238574</v>
      </c>
      <c r="I328" s="221">
        <v>8.4631320199999998</v>
      </c>
      <c r="J328" s="221">
        <v>0</v>
      </c>
      <c r="K328" s="221">
        <v>8.4631320199999998</v>
      </c>
      <c r="L328" s="221">
        <v>1189.0626019800002</v>
      </c>
      <c r="M328" s="223"/>
      <c r="N328" s="221">
        <v>0</v>
      </c>
      <c r="O328" s="221">
        <v>0</v>
      </c>
      <c r="P328" s="221">
        <v>0</v>
      </c>
      <c r="Q328" s="221">
        <v>0</v>
      </c>
      <c r="R328" s="221">
        <v>1189.06260198</v>
      </c>
      <c r="S328" s="222">
        <v>8714</v>
      </c>
      <c r="T328" s="221">
        <v>10361491.51365372</v>
      </c>
      <c r="U328" s="221">
        <v>0</v>
      </c>
      <c r="V328" s="221">
        <v>0</v>
      </c>
      <c r="W328" s="221">
        <v>0</v>
      </c>
      <c r="X328" s="221">
        <v>0</v>
      </c>
      <c r="Y328" s="221">
        <v>0</v>
      </c>
      <c r="Z328" s="221">
        <v>0</v>
      </c>
      <c r="AA328" s="221">
        <v>0</v>
      </c>
      <c r="AB328" s="221">
        <v>0</v>
      </c>
      <c r="AC328" s="221">
        <v>0</v>
      </c>
      <c r="AD328" s="221">
        <v>0</v>
      </c>
      <c r="AE328" s="220"/>
      <c r="AF328" s="220"/>
      <c r="AG328" s="222">
        <v>0</v>
      </c>
      <c r="AH328" s="224">
        <v>0</v>
      </c>
      <c r="AI328" s="224">
        <v>0</v>
      </c>
      <c r="AJ328" s="224">
        <v>9</v>
      </c>
      <c r="AK328" s="224">
        <v>252</v>
      </c>
      <c r="AL328" s="220"/>
      <c r="AM328" s="222"/>
      <c r="AN328" s="220"/>
      <c r="AO328" s="222"/>
      <c r="AP328" s="222">
        <v>0</v>
      </c>
      <c r="AQ328" s="222">
        <v>0</v>
      </c>
      <c r="AR328" s="224">
        <v>0</v>
      </c>
      <c r="AS328" s="224">
        <v>0</v>
      </c>
      <c r="AT328" s="221">
        <v>0</v>
      </c>
      <c r="AU328" s="221">
        <v>0</v>
      </c>
      <c r="AV328" s="221">
        <v>0</v>
      </c>
      <c r="AW328" s="221">
        <v>0</v>
      </c>
      <c r="AX328" s="221">
        <v>0</v>
      </c>
      <c r="AY328" s="221">
        <v>0</v>
      </c>
      <c r="AZ328" s="221">
        <v>0</v>
      </c>
      <c r="BA328" s="221">
        <v>0</v>
      </c>
      <c r="BB328" s="221">
        <v>0</v>
      </c>
      <c r="BC328" s="221">
        <v>0</v>
      </c>
      <c r="BD328" s="221">
        <v>0</v>
      </c>
      <c r="BE328" s="221">
        <v>0</v>
      </c>
      <c r="BF328" s="221">
        <v>0</v>
      </c>
      <c r="BG328" s="221">
        <v>0</v>
      </c>
      <c r="BH328" s="221">
        <v>0</v>
      </c>
      <c r="BI328" s="221">
        <v>0</v>
      </c>
      <c r="BJ328" s="221">
        <v>0</v>
      </c>
      <c r="BK328" s="221">
        <v>0</v>
      </c>
      <c r="BL328" s="221">
        <v>0</v>
      </c>
      <c r="BM328" s="221">
        <v>0</v>
      </c>
      <c r="BN328" s="221">
        <v>0</v>
      </c>
      <c r="BO328" s="221">
        <v>0</v>
      </c>
      <c r="BP328" s="221">
        <v>0</v>
      </c>
      <c r="BQ328" s="213" t="s">
        <v>102</v>
      </c>
    </row>
    <row r="329" spans="1:69" x14ac:dyDescent="0.3">
      <c r="A329" s="220">
        <v>46489</v>
      </c>
      <c r="B329" s="221">
        <v>1180.5994699600001</v>
      </c>
      <c r="C329" s="222"/>
      <c r="D329" s="221">
        <v>1180.5994699600001</v>
      </c>
      <c r="E329" s="222">
        <v>1.00052531</v>
      </c>
      <c r="F329" s="222">
        <v>1.0052655351879789</v>
      </c>
      <c r="G329" s="222">
        <v>1.0026884739999999</v>
      </c>
      <c r="H329" s="222">
        <v>1.0079681702673857</v>
      </c>
      <c r="I329" s="221">
        <v>9.4072172700000003</v>
      </c>
      <c r="J329" s="221">
        <v>0</v>
      </c>
      <c r="K329" s="221">
        <v>9.4072172700000003</v>
      </c>
      <c r="L329" s="221">
        <v>1190.0066872300001</v>
      </c>
      <c r="M329" s="223"/>
      <c r="N329" s="221">
        <v>0</v>
      </c>
      <c r="O329" s="221">
        <v>0</v>
      </c>
      <c r="P329" s="221">
        <v>0</v>
      </c>
      <c r="Q329" s="221">
        <v>0</v>
      </c>
      <c r="R329" s="221">
        <v>1190.0066872299999</v>
      </c>
      <c r="S329" s="222">
        <v>8714</v>
      </c>
      <c r="T329" s="221">
        <v>10369718.272522219</v>
      </c>
      <c r="U329" s="221">
        <v>0</v>
      </c>
      <c r="V329" s="221">
        <v>0</v>
      </c>
      <c r="W329" s="221">
        <v>0</v>
      </c>
      <c r="X329" s="221">
        <v>0</v>
      </c>
      <c r="Y329" s="221">
        <v>0</v>
      </c>
      <c r="Z329" s="221">
        <v>0</v>
      </c>
      <c r="AA329" s="221">
        <v>0</v>
      </c>
      <c r="AB329" s="221">
        <v>0</v>
      </c>
      <c r="AC329" s="221">
        <v>0</v>
      </c>
      <c r="AD329" s="221">
        <v>0</v>
      </c>
      <c r="AE329" s="220"/>
      <c r="AF329" s="220"/>
      <c r="AG329" s="222">
        <v>0</v>
      </c>
      <c r="AH329" s="224">
        <v>0</v>
      </c>
      <c r="AI329" s="224">
        <v>0</v>
      </c>
      <c r="AJ329" s="224">
        <v>10</v>
      </c>
      <c r="AK329" s="224">
        <v>252</v>
      </c>
      <c r="AL329" s="220"/>
      <c r="AM329" s="222"/>
      <c r="AN329" s="220"/>
      <c r="AO329" s="222"/>
      <c r="AP329" s="222">
        <v>0</v>
      </c>
      <c r="AQ329" s="222">
        <v>0</v>
      </c>
      <c r="AR329" s="224">
        <v>0</v>
      </c>
      <c r="AS329" s="224">
        <v>0</v>
      </c>
      <c r="AT329" s="221">
        <v>0</v>
      </c>
      <c r="AU329" s="221">
        <v>0</v>
      </c>
      <c r="AV329" s="221">
        <v>0</v>
      </c>
      <c r="AW329" s="221">
        <v>0</v>
      </c>
      <c r="AX329" s="221">
        <v>0</v>
      </c>
      <c r="AY329" s="221">
        <v>0</v>
      </c>
      <c r="AZ329" s="221">
        <v>0</v>
      </c>
      <c r="BA329" s="221">
        <v>0</v>
      </c>
      <c r="BB329" s="221">
        <v>0</v>
      </c>
      <c r="BC329" s="221">
        <v>0</v>
      </c>
      <c r="BD329" s="221">
        <v>0</v>
      </c>
      <c r="BE329" s="221">
        <v>0</v>
      </c>
      <c r="BF329" s="221">
        <v>0</v>
      </c>
      <c r="BG329" s="221">
        <v>0</v>
      </c>
      <c r="BH329" s="221">
        <v>0</v>
      </c>
      <c r="BI329" s="221">
        <v>0</v>
      </c>
      <c r="BJ329" s="221">
        <v>0</v>
      </c>
      <c r="BK329" s="221">
        <v>0</v>
      </c>
      <c r="BL329" s="221">
        <v>0</v>
      </c>
      <c r="BM329" s="221">
        <v>0</v>
      </c>
      <c r="BN329" s="221">
        <v>0</v>
      </c>
      <c r="BO329" s="221">
        <v>0</v>
      </c>
      <c r="BP329" s="221">
        <v>0</v>
      </c>
      <c r="BQ329" s="213" t="s">
        <v>102</v>
      </c>
    </row>
    <row r="330" spans="1:69" x14ac:dyDescent="0.3">
      <c r="A330" s="220">
        <v>46490</v>
      </c>
      <c r="B330" s="221">
        <v>1180.5994699600001</v>
      </c>
      <c r="C330" s="222"/>
      <c r="D330" s="221">
        <v>1180.5994699600001</v>
      </c>
      <c r="E330" s="222">
        <v>1.00052531</v>
      </c>
      <c r="F330" s="222">
        <v>1.0057936112262684</v>
      </c>
      <c r="G330" s="222">
        <v>1.0029577190000001</v>
      </c>
      <c r="H330" s="222">
        <v>1.0087684648703756</v>
      </c>
      <c r="I330" s="221">
        <v>10.35204513</v>
      </c>
      <c r="J330" s="221">
        <v>0</v>
      </c>
      <c r="K330" s="221">
        <v>10.35204513</v>
      </c>
      <c r="L330" s="221">
        <v>1190.9515150900002</v>
      </c>
      <c r="M330" s="223"/>
      <c r="N330" s="221">
        <v>0</v>
      </c>
      <c r="O330" s="221">
        <v>0</v>
      </c>
      <c r="P330" s="221">
        <v>0</v>
      </c>
      <c r="Q330" s="221">
        <v>0</v>
      </c>
      <c r="R330" s="221">
        <v>1190.9515150899999</v>
      </c>
      <c r="S330" s="222">
        <v>8714</v>
      </c>
      <c r="T330" s="221">
        <v>10377951.502494259</v>
      </c>
      <c r="U330" s="221">
        <v>0</v>
      </c>
      <c r="V330" s="221">
        <v>0</v>
      </c>
      <c r="W330" s="221">
        <v>0</v>
      </c>
      <c r="X330" s="221">
        <v>0</v>
      </c>
      <c r="Y330" s="221">
        <v>0</v>
      </c>
      <c r="Z330" s="221">
        <v>0</v>
      </c>
      <c r="AA330" s="221">
        <v>0</v>
      </c>
      <c r="AB330" s="221">
        <v>0</v>
      </c>
      <c r="AC330" s="221">
        <v>0</v>
      </c>
      <c r="AD330" s="221">
        <v>0</v>
      </c>
      <c r="AE330" s="220"/>
      <c r="AF330" s="220"/>
      <c r="AG330" s="222">
        <v>0</v>
      </c>
      <c r="AH330" s="224">
        <v>0</v>
      </c>
      <c r="AI330" s="224">
        <v>0</v>
      </c>
      <c r="AJ330" s="224">
        <v>11</v>
      </c>
      <c r="AK330" s="224">
        <v>252</v>
      </c>
      <c r="AL330" s="220"/>
      <c r="AM330" s="222"/>
      <c r="AN330" s="220"/>
      <c r="AO330" s="222"/>
      <c r="AP330" s="222">
        <v>0</v>
      </c>
      <c r="AQ330" s="222">
        <v>0</v>
      </c>
      <c r="AR330" s="224">
        <v>0</v>
      </c>
      <c r="AS330" s="224">
        <v>0</v>
      </c>
      <c r="AT330" s="221">
        <v>0</v>
      </c>
      <c r="AU330" s="221">
        <v>0</v>
      </c>
      <c r="AV330" s="221">
        <v>0</v>
      </c>
      <c r="AW330" s="221">
        <v>0</v>
      </c>
      <c r="AX330" s="221">
        <v>0</v>
      </c>
      <c r="AY330" s="221">
        <v>0</v>
      </c>
      <c r="AZ330" s="221">
        <v>0</v>
      </c>
      <c r="BA330" s="221">
        <v>0</v>
      </c>
      <c r="BB330" s="221">
        <v>0</v>
      </c>
      <c r="BC330" s="221">
        <v>0</v>
      </c>
      <c r="BD330" s="221">
        <v>0</v>
      </c>
      <c r="BE330" s="221">
        <v>0</v>
      </c>
      <c r="BF330" s="221">
        <v>0</v>
      </c>
      <c r="BG330" s="221">
        <v>0</v>
      </c>
      <c r="BH330" s="221">
        <v>0</v>
      </c>
      <c r="BI330" s="221">
        <v>0</v>
      </c>
      <c r="BJ330" s="221">
        <v>0</v>
      </c>
      <c r="BK330" s="221">
        <v>0</v>
      </c>
      <c r="BL330" s="221">
        <v>0</v>
      </c>
      <c r="BM330" s="221">
        <v>0</v>
      </c>
      <c r="BN330" s="221">
        <v>0</v>
      </c>
      <c r="BO330" s="221">
        <v>0</v>
      </c>
      <c r="BP330" s="221">
        <v>0</v>
      </c>
      <c r="BQ330" s="213" t="s">
        <v>102</v>
      </c>
    </row>
    <row r="331" spans="1:69" x14ac:dyDescent="0.3">
      <c r="A331" s="220">
        <v>46491</v>
      </c>
      <c r="B331" s="221">
        <v>1180.5994699600001</v>
      </c>
      <c r="C331" s="222"/>
      <c r="D331" s="221">
        <v>1180.5994699600001</v>
      </c>
      <c r="E331" s="222">
        <v>1.00052531</v>
      </c>
      <c r="F331" s="222">
        <v>1.0063219646681818</v>
      </c>
      <c r="G331" s="222">
        <v>1.003227036</v>
      </c>
      <c r="H331" s="222">
        <v>1.0095693971925104</v>
      </c>
      <c r="I331" s="221">
        <v>11.29762502</v>
      </c>
      <c r="J331" s="221">
        <v>0</v>
      </c>
      <c r="K331" s="221">
        <v>11.29762502</v>
      </c>
      <c r="L331" s="221">
        <v>1191.89709498</v>
      </c>
      <c r="M331" s="223"/>
      <c r="N331" s="221">
        <v>0</v>
      </c>
      <c r="O331" s="221">
        <v>0</v>
      </c>
      <c r="P331" s="221">
        <v>0</v>
      </c>
      <c r="Q331" s="221">
        <v>0</v>
      </c>
      <c r="R331" s="221">
        <v>1191.89709498</v>
      </c>
      <c r="S331" s="222">
        <v>8714</v>
      </c>
      <c r="T331" s="221">
        <v>10386191.28565572</v>
      </c>
      <c r="U331" s="221">
        <v>0</v>
      </c>
      <c r="V331" s="221">
        <v>0</v>
      </c>
      <c r="W331" s="221">
        <v>0</v>
      </c>
      <c r="X331" s="221">
        <v>0</v>
      </c>
      <c r="Y331" s="221">
        <v>0</v>
      </c>
      <c r="Z331" s="221">
        <v>0</v>
      </c>
      <c r="AA331" s="221">
        <v>0</v>
      </c>
      <c r="AB331" s="221">
        <v>0</v>
      </c>
      <c r="AC331" s="221">
        <v>0</v>
      </c>
      <c r="AD331" s="221">
        <v>0</v>
      </c>
      <c r="AE331" s="220"/>
      <c r="AF331" s="220"/>
      <c r="AG331" s="222">
        <v>0</v>
      </c>
      <c r="AH331" s="224">
        <v>0</v>
      </c>
      <c r="AI331" s="224">
        <v>0</v>
      </c>
      <c r="AJ331" s="224">
        <v>12</v>
      </c>
      <c r="AK331" s="224">
        <v>252</v>
      </c>
      <c r="AL331" s="220"/>
      <c r="AM331" s="222"/>
      <c r="AN331" s="220"/>
      <c r="AO331" s="222"/>
      <c r="AP331" s="222">
        <v>0</v>
      </c>
      <c r="AQ331" s="222">
        <v>0</v>
      </c>
      <c r="AR331" s="224">
        <v>0</v>
      </c>
      <c r="AS331" s="224">
        <v>0</v>
      </c>
      <c r="AT331" s="221">
        <v>0</v>
      </c>
      <c r="AU331" s="221">
        <v>0</v>
      </c>
      <c r="AV331" s="221">
        <v>0</v>
      </c>
      <c r="AW331" s="221">
        <v>0</v>
      </c>
      <c r="AX331" s="221">
        <v>0</v>
      </c>
      <c r="AY331" s="221">
        <v>0</v>
      </c>
      <c r="AZ331" s="221">
        <v>0</v>
      </c>
      <c r="BA331" s="221">
        <v>0</v>
      </c>
      <c r="BB331" s="221">
        <v>0</v>
      </c>
      <c r="BC331" s="221">
        <v>0</v>
      </c>
      <c r="BD331" s="221">
        <v>0</v>
      </c>
      <c r="BE331" s="221">
        <v>0</v>
      </c>
      <c r="BF331" s="221">
        <v>0</v>
      </c>
      <c r="BG331" s="221">
        <v>0</v>
      </c>
      <c r="BH331" s="221">
        <v>0</v>
      </c>
      <c r="BI331" s="221">
        <v>0</v>
      </c>
      <c r="BJ331" s="221">
        <v>0</v>
      </c>
      <c r="BK331" s="221">
        <v>0</v>
      </c>
      <c r="BL331" s="221">
        <v>0</v>
      </c>
      <c r="BM331" s="221">
        <v>0</v>
      </c>
      <c r="BN331" s="221">
        <v>0</v>
      </c>
      <c r="BO331" s="221">
        <v>0</v>
      </c>
      <c r="BP331" s="221">
        <v>0</v>
      </c>
      <c r="BQ331" s="213" t="s">
        <v>102</v>
      </c>
    </row>
    <row r="332" spans="1:69" x14ac:dyDescent="0.3">
      <c r="A332" s="220">
        <v>46492</v>
      </c>
      <c r="B332" s="221">
        <v>1180.5994699600001</v>
      </c>
      <c r="C332" s="222"/>
      <c r="D332" s="221">
        <v>1180.5994699600001</v>
      </c>
      <c r="E332" s="222">
        <v>1.00052531</v>
      </c>
      <c r="F332" s="222">
        <v>1.0068505956594416</v>
      </c>
      <c r="G332" s="222">
        <v>1.003496425</v>
      </c>
      <c r="H332" s="222">
        <v>1.010370977609105</v>
      </c>
      <c r="I332" s="221">
        <v>12.243971119999999</v>
      </c>
      <c r="J332" s="221">
        <v>0</v>
      </c>
      <c r="K332" s="221">
        <v>12.243971119999999</v>
      </c>
      <c r="L332" s="221">
        <v>1192.84344108</v>
      </c>
      <c r="M332" s="223"/>
      <c r="N332" s="221">
        <v>0</v>
      </c>
      <c r="O332" s="221">
        <v>0</v>
      </c>
      <c r="P332" s="221">
        <v>0</v>
      </c>
      <c r="Q332" s="221">
        <v>0</v>
      </c>
      <c r="R332" s="221">
        <v>1192.84344108</v>
      </c>
      <c r="S332" s="222">
        <v>8714</v>
      </c>
      <c r="T332" s="221">
        <v>10394437.74557112</v>
      </c>
      <c r="U332" s="221">
        <v>0</v>
      </c>
      <c r="V332" s="221">
        <v>0</v>
      </c>
      <c r="W332" s="221">
        <v>0</v>
      </c>
      <c r="X332" s="221">
        <v>0</v>
      </c>
      <c r="Y332" s="221">
        <v>0</v>
      </c>
      <c r="Z332" s="221">
        <v>0</v>
      </c>
      <c r="AA332" s="221">
        <v>0</v>
      </c>
      <c r="AB332" s="221">
        <v>0</v>
      </c>
      <c r="AC332" s="221">
        <v>0</v>
      </c>
      <c r="AD332" s="221">
        <v>0</v>
      </c>
      <c r="AE332" s="220"/>
      <c r="AF332" s="220"/>
      <c r="AG332" s="222">
        <v>0</v>
      </c>
      <c r="AH332" s="224">
        <v>0</v>
      </c>
      <c r="AI332" s="224">
        <v>0</v>
      </c>
      <c r="AJ332" s="224">
        <v>13</v>
      </c>
      <c r="AK332" s="224">
        <v>252</v>
      </c>
      <c r="AL332" s="220"/>
      <c r="AM332" s="222"/>
      <c r="AN332" s="220"/>
      <c r="AO332" s="222"/>
      <c r="AP332" s="222">
        <v>0</v>
      </c>
      <c r="AQ332" s="222">
        <v>0</v>
      </c>
      <c r="AR332" s="224">
        <v>0</v>
      </c>
      <c r="AS332" s="224">
        <v>0</v>
      </c>
      <c r="AT332" s="221">
        <v>0</v>
      </c>
      <c r="AU332" s="221">
        <v>0</v>
      </c>
      <c r="AV332" s="221">
        <v>0</v>
      </c>
      <c r="AW332" s="221">
        <v>0</v>
      </c>
      <c r="AX332" s="221">
        <v>0</v>
      </c>
      <c r="AY332" s="221">
        <v>0</v>
      </c>
      <c r="AZ332" s="221">
        <v>0</v>
      </c>
      <c r="BA332" s="221">
        <v>0</v>
      </c>
      <c r="BB332" s="221">
        <v>0</v>
      </c>
      <c r="BC332" s="221">
        <v>0</v>
      </c>
      <c r="BD332" s="221">
        <v>0</v>
      </c>
      <c r="BE332" s="221">
        <v>0</v>
      </c>
      <c r="BF332" s="221">
        <v>0</v>
      </c>
      <c r="BG332" s="221">
        <v>0</v>
      </c>
      <c r="BH332" s="221">
        <v>0</v>
      </c>
      <c r="BI332" s="221">
        <v>0</v>
      </c>
      <c r="BJ332" s="221">
        <v>0</v>
      </c>
      <c r="BK332" s="221">
        <v>0</v>
      </c>
      <c r="BL332" s="221">
        <v>0</v>
      </c>
      <c r="BM332" s="221">
        <v>0</v>
      </c>
      <c r="BN332" s="221">
        <v>0</v>
      </c>
      <c r="BO332" s="221">
        <v>0</v>
      </c>
      <c r="BP332" s="221">
        <v>0</v>
      </c>
      <c r="BQ332" s="213" t="s">
        <v>102</v>
      </c>
    </row>
    <row r="333" spans="1:69" x14ac:dyDescent="0.3">
      <c r="A333" s="220">
        <v>46493</v>
      </c>
      <c r="B333" s="221">
        <v>1180.5994699600001</v>
      </c>
      <c r="C333" s="222"/>
      <c r="D333" s="221">
        <v>1180.5994699600001</v>
      </c>
      <c r="E333" s="222">
        <v>1.00052531</v>
      </c>
      <c r="F333" s="222">
        <v>1.0073795043458473</v>
      </c>
      <c r="G333" s="222">
        <v>1.0037658869999999</v>
      </c>
      <c r="H333" s="222">
        <v>1.0111731773631165</v>
      </c>
      <c r="I333" s="221">
        <v>13.19104684</v>
      </c>
      <c r="J333" s="221">
        <v>0</v>
      </c>
      <c r="K333" s="221">
        <v>13.19104684</v>
      </c>
      <c r="L333" s="221">
        <v>1193.7905168</v>
      </c>
      <c r="M333" s="223"/>
      <c r="N333" s="221">
        <v>0</v>
      </c>
      <c r="O333" s="221">
        <v>0</v>
      </c>
      <c r="P333" s="221">
        <v>0</v>
      </c>
      <c r="Q333" s="221">
        <v>0</v>
      </c>
      <c r="R333" s="221">
        <v>1193.7905168</v>
      </c>
      <c r="S333" s="222">
        <v>8714</v>
      </c>
      <c r="T333" s="221">
        <v>10402690.5633952</v>
      </c>
      <c r="U333" s="221">
        <v>0</v>
      </c>
      <c r="V333" s="221">
        <v>0</v>
      </c>
      <c r="W333" s="221">
        <v>0</v>
      </c>
      <c r="X333" s="221">
        <v>0</v>
      </c>
      <c r="Y333" s="221">
        <v>0</v>
      </c>
      <c r="Z333" s="221">
        <v>0</v>
      </c>
      <c r="AA333" s="221">
        <v>0</v>
      </c>
      <c r="AB333" s="221">
        <v>0</v>
      </c>
      <c r="AC333" s="221">
        <v>0</v>
      </c>
      <c r="AD333" s="221">
        <v>0</v>
      </c>
      <c r="AE333" s="220"/>
      <c r="AF333" s="220"/>
      <c r="AG333" s="222">
        <v>0</v>
      </c>
      <c r="AH333" s="224">
        <v>0</v>
      </c>
      <c r="AI333" s="224">
        <v>0</v>
      </c>
      <c r="AJ333" s="224">
        <v>14</v>
      </c>
      <c r="AK333" s="224">
        <v>252</v>
      </c>
      <c r="AL333" s="220"/>
      <c r="AM333" s="222"/>
      <c r="AN333" s="220"/>
      <c r="AO333" s="222"/>
      <c r="AP333" s="222">
        <v>0</v>
      </c>
      <c r="AQ333" s="222">
        <v>0</v>
      </c>
      <c r="AR333" s="224">
        <v>0</v>
      </c>
      <c r="AS333" s="224">
        <v>0</v>
      </c>
      <c r="AT333" s="221">
        <v>0</v>
      </c>
      <c r="AU333" s="221">
        <v>0</v>
      </c>
      <c r="AV333" s="221">
        <v>0</v>
      </c>
      <c r="AW333" s="221">
        <v>0</v>
      </c>
      <c r="AX333" s="221">
        <v>0</v>
      </c>
      <c r="AY333" s="221">
        <v>0</v>
      </c>
      <c r="AZ333" s="221">
        <v>0</v>
      </c>
      <c r="BA333" s="221">
        <v>0</v>
      </c>
      <c r="BB333" s="221">
        <v>0</v>
      </c>
      <c r="BC333" s="221">
        <v>0</v>
      </c>
      <c r="BD333" s="221">
        <v>0</v>
      </c>
      <c r="BE333" s="221">
        <v>0</v>
      </c>
      <c r="BF333" s="221">
        <v>0</v>
      </c>
      <c r="BG333" s="221">
        <v>0</v>
      </c>
      <c r="BH333" s="221">
        <v>0</v>
      </c>
      <c r="BI333" s="221">
        <v>0</v>
      </c>
      <c r="BJ333" s="221">
        <v>0</v>
      </c>
      <c r="BK333" s="221">
        <v>0</v>
      </c>
      <c r="BL333" s="221">
        <v>0</v>
      </c>
      <c r="BM333" s="221">
        <v>0</v>
      </c>
      <c r="BN333" s="221">
        <v>0</v>
      </c>
      <c r="BO333" s="221">
        <v>0</v>
      </c>
      <c r="BP333" s="221">
        <v>0</v>
      </c>
      <c r="BQ333" s="213" t="s">
        <v>102</v>
      </c>
    </row>
    <row r="334" spans="1:69" x14ac:dyDescent="0.3">
      <c r="A334" s="220">
        <v>46494</v>
      </c>
      <c r="B334" s="221">
        <v>1180.5994699600001</v>
      </c>
      <c r="C334" s="222"/>
      <c r="D334" s="221">
        <v>1180.5994699600001</v>
      </c>
      <c r="E334" s="222">
        <v>1</v>
      </c>
      <c r="F334" s="222">
        <v>1.0073795043458473</v>
      </c>
      <c r="G334" s="222">
        <v>1.0037658869999999</v>
      </c>
      <c r="H334" s="222">
        <v>1.0111731773631165</v>
      </c>
      <c r="I334" s="221">
        <v>13.19104684</v>
      </c>
      <c r="J334" s="221">
        <v>0</v>
      </c>
      <c r="K334" s="221">
        <v>13.19104684</v>
      </c>
      <c r="L334" s="221">
        <v>1193.7905168</v>
      </c>
      <c r="M334" s="223"/>
      <c r="N334" s="221">
        <v>0</v>
      </c>
      <c r="O334" s="221">
        <v>0</v>
      </c>
      <c r="P334" s="221">
        <v>0</v>
      </c>
      <c r="Q334" s="221">
        <v>0</v>
      </c>
      <c r="R334" s="221">
        <v>1193.7905168</v>
      </c>
      <c r="S334" s="222">
        <v>8714</v>
      </c>
      <c r="T334" s="221">
        <v>10402690.5633952</v>
      </c>
      <c r="U334" s="221">
        <v>0</v>
      </c>
      <c r="V334" s="221">
        <v>0</v>
      </c>
      <c r="W334" s="221">
        <v>0</v>
      </c>
      <c r="X334" s="221">
        <v>0</v>
      </c>
      <c r="Y334" s="221">
        <v>0</v>
      </c>
      <c r="Z334" s="221">
        <v>0</v>
      </c>
      <c r="AA334" s="221">
        <v>0</v>
      </c>
      <c r="AB334" s="221">
        <v>0</v>
      </c>
      <c r="AC334" s="221">
        <v>0</v>
      </c>
      <c r="AD334" s="221">
        <v>0</v>
      </c>
      <c r="AE334" s="220"/>
      <c r="AF334" s="220"/>
      <c r="AG334" s="222">
        <v>0</v>
      </c>
      <c r="AH334" s="224">
        <v>0</v>
      </c>
      <c r="AI334" s="224">
        <v>0</v>
      </c>
      <c r="AJ334" s="224">
        <v>14</v>
      </c>
      <c r="AK334" s="224">
        <v>252</v>
      </c>
      <c r="AL334" s="220"/>
      <c r="AM334" s="222"/>
      <c r="AN334" s="220"/>
      <c r="AO334" s="222"/>
      <c r="AP334" s="222">
        <v>0</v>
      </c>
      <c r="AQ334" s="222">
        <v>0</v>
      </c>
      <c r="AR334" s="224">
        <v>0</v>
      </c>
      <c r="AS334" s="224">
        <v>0</v>
      </c>
      <c r="AT334" s="221">
        <v>0</v>
      </c>
      <c r="AU334" s="221">
        <v>0</v>
      </c>
      <c r="AV334" s="221">
        <v>0</v>
      </c>
      <c r="AW334" s="221">
        <v>0</v>
      </c>
      <c r="AX334" s="221">
        <v>0</v>
      </c>
      <c r="AY334" s="221">
        <v>0</v>
      </c>
      <c r="AZ334" s="221">
        <v>0</v>
      </c>
      <c r="BA334" s="221">
        <v>0</v>
      </c>
      <c r="BB334" s="221">
        <v>0</v>
      </c>
      <c r="BC334" s="221">
        <v>0</v>
      </c>
      <c r="BD334" s="221">
        <v>0</v>
      </c>
      <c r="BE334" s="221">
        <v>0</v>
      </c>
      <c r="BF334" s="221">
        <v>0</v>
      </c>
      <c r="BG334" s="221">
        <v>0</v>
      </c>
      <c r="BH334" s="221">
        <v>0</v>
      </c>
      <c r="BI334" s="221">
        <v>0</v>
      </c>
      <c r="BJ334" s="221">
        <v>0</v>
      </c>
      <c r="BK334" s="221">
        <v>0</v>
      </c>
      <c r="BL334" s="221">
        <v>0</v>
      </c>
      <c r="BM334" s="221">
        <v>0</v>
      </c>
      <c r="BN334" s="221">
        <v>0</v>
      </c>
      <c r="BO334" s="221">
        <v>0</v>
      </c>
      <c r="BP334" s="221">
        <v>0</v>
      </c>
      <c r="BQ334" s="213" t="s">
        <v>102</v>
      </c>
    </row>
    <row r="335" spans="1:69" x14ac:dyDescent="0.3">
      <c r="A335" s="220">
        <v>46495</v>
      </c>
      <c r="B335" s="221">
        <v>1180.5994699600001</v>
      </c>
      <c r="C335" s="222"/>
      <c r="D335" s="221">
        <v>1180.5994699600001</v>
      </c>
      <c r="E335" s="222">
        <v>1</v>
      </c>
      <c r="F335" s="222">
        <v>1.0073795043458473</v>
      </c>
      <c r="G335" s="222">
        <v>1.0037658869999999</v>
      </c>
      <c r="H335" s="222">
        <v>1.0111731773631165</v>
      </c>
      <c r="I335" s="221">
        <v>13.19104684</v>
      </c>
      <c r="J335" s="221">
        <v>0</v>
      </c>
      <c r="K335" s="221">
        <v>13.19104684</v>
      </c>
      <c r="L335" s="221">
        <v>1193.7905168</v>
      </c>
      <c r="M335" s="223"/>
      <c r="N335" s="221">
        <v>0</v>
      </c>
      <c r="O335" s="221">
        <v>0</v>
      </c>
      <c r="P335" s="221">
        <v>0</v>
      </c>
      <c r="Q335" s="221">
        <v>0</v>
      </c>
      <c r="R335" s="221">
        <v>1193.7905168</v>
      </c>
      <c r="S335" s="222">
        <v>8714</v>
      </c>
      <c r="T335" s="221">
        <v>10402690.5633952</v>
      </c>
      <c r="U335" s="221">
        <v>0</v>
      </c>
      <c r="V335" s="221">
        <v>0</v>
      </c>
      <c r="W335" s="221">
        <v>0</v>
      </c>
      <c r="X335" s="221">
        <v>0</v>
      </c>
      <c r="Y335" s="221">
        <v>0</v>
      </c>
      <c r="Z335" s="221">
        <v>0</v>
      </c>
      <c r="AA335" s="221">
        <v>0</v>
      </c>
      <c r="AB335" s="221">
        <v>0</v>
      </c>
      <c r="AC335" s="221">
        <v>0</v>
      </c>
      <c r="AD335" s="221">
        <v>0</v>
      </c>
      <c r="AE335" s="220"/>
      <c r="AF335" s="220"/>
      <c r="AG335" s="222">
        <v>0</v>
      </c>
      <c r="AH335" s="224">
        <v>0</v>
      </c>
      <c r="AI335" s="224">
        <v>0</v>
      </c>
      <c r="AJ335" s="224">
        <v>14</v>
      </c>
      <c r="AK335" s="224">
        <v>252</v>
      </c>
      <c r="AL335" s="220"/>
      <c r="AM335" s="222"/>
      <c r="AN335" s="220"/>
      <c r="AO335" s="222"/>
      <c r="AP335" s="222">
        <v>0</v>
      </c>
      <c r="AQ335" s="222">
        <v>0</v>
      </c>
      <c r="AR335" s="224">
        <v>0</v>
      </c>
      <c r="AS335" s="224">
        <v>0</v>
      </c>
      <c r="AT335" s="221">
        <v>0</v>
      </c>
      <c r="AU335" s="221">
        <v>0</v>
      </c>
      <c r="AV335" s="221">
        <v>0</v>
      </c>
      <c r="AW335" s="221">
        <v>0</v>
      </c>
      <c r="AX335" s="221">
        <v>0</v>
      </c>
      <c r="AY335" s="221">
        <v>0</v>
      </c>
      <c r="AZ335" s="221">
        <v>0</v>
      </c>
      <c r="BA335" s="221">
        <v>0</v>
      </c>
      <c r="BB335" s="221">
        <v>0</v>
      </c>
      <c r="BC335" s="221">
        <v>0</v>
      </c>
      <c r="BD335" s="221">
        <v>0</v>
      </c>
      <c r="BE335" s="221">
        <v>0</v>
      </c>
      <c r="BF335" s="221">
        <v>0</v>
      </c>
      <c r="BG335" s="221">
        <v>0</v>
      </c>
      <c r="BH335" s="221">
        <v>0</v>
      </c>
      <c r="BI335" s="221">
        <v>0</v>
      </c>
      <c r="BJ335" s="221">
        <v>0</v>
      </c>
      <c r="BK335" s="221">
        <v>0</v>
      </c>
      <c r="BL335" s="221">
        <v>0</v>
      </c>
      <c r="BM335" s="221">
        <v>0</v>
      </c>
      <c r="BN335" s="221">
        <v>0</v>
      </c>
      <c r="BO335" s="221">
        <v>0</v>
      </c>
      <c r="BP335" s="221">
        <v>0</v>
      </c>
      <c r="BQ335" s="213" t="s">
        <v>102</v>
      </c>
    </row>
    <row r="336" spans="1:69" x14ac:dyDescent="0.3">
      <c r="A336" s="220">
        <v>46496</v>
      </c>
      <c r="B336" s="221">
        <v>1180.5994699600001</v>
      </c>
      <c r="C336" s="222"/>
      <c r="D336" s="221">
        <v>1180.5994699600001</v>
      </c>
      <c r="E336" s="222">
        <v>1.00052531</v>
      </c>
      <c r="F336" s="222">
        <v>1.0079086908732753</v>
      </c>
      <c r="G336" s="222">
        <v>1.004035421</v>
      </c>
      <c r="H336" s="222">
        <v>1.0119760258937085</v>
      </c>
      <c r="I336" s="221">
        <v>14.13888994</v>
      </c>
      <c r="J336" s="221">
        <v>0</v>
      </c>
      <c r="K336" s="221">
        <v>14.13888994</v>
      </c>
      <c r="L336" s="221">
        <v>1194.7383599</v>
      </c>
      <c r="M336" s="223"/>
      <c r="N336" s="221">
        <v>0</v>
      </c>
      <c r="O336" s="221">
        <v>0</v>
      </c>
      <c r="P336" s="221">
        <v>0</v>
      </c>
      <c r="Q336" s="221">
        <v>0</v>
      </c>
      <c r="R336" s="221">
        <v>1194.7383599</v>
      </c>
      <c r="S336" s="222">
        <v>8714</v>
      </c>
      <c r="T336" s="221">
        <v>10410950.068168599</v>
      </c>
      <c r="U336" s="221">
        <v>0</v>
      </c>
      <c r="V336" s="221">
        <v>0</v>
      </c>
      <c r="W336" s="221">
        <v>0</v>
      </c>
      <c r="X336" s="221">
        <v>0</v>
      </c>
      <c r="Y336" s="221">
        <v>0</v>
      </c>
      <c r="Z336" s="221">
        <v>0</v>
      </c>
      <c r="AA336" s="221">
        <v>0</v>
      </c>
      <c r="AB336" s="221">
        <v>0</v>
      </c>
      <c r="AC336" s="221">
        <v>0</v>
      </c>
      <c r="AD336" s="221">
        <v>0</v>
      </c>
      <c r="AE336" s="220"/>
      <c r="AF336" s="220"/>
      <c r="AG336" s="222">
        <v>0</v>
      </c>
      <c r="AH336" s="224">
        <v>0</v>
      </c>
      <c r="AI336" s="224">
        <v>0</v>
      </c>
      <c r="AJ336" s="224">
        <v>15</v>
      </c>
      <c r="AK336" s="224">
        <v>252</v>
      </c>
      <c r="AL336" s="220"/>
      <c r="AM336" s="222"/>
      <c r="AN336" s="220"/>
      <c r="AO336" s="222"/>
      <c r="AP336" s="222">
        <v>0</v>
      </c>
      <c r="AQ336" s="222">
        <v>0</v>
      </c>
      <c r="AR336" s="224">
        <v>0</v>
      </c>
      <c r="AS336" s="224">
        <v>0</v>
      </c>
      <c r="AT336" s="221">
        <v>0</v>
      </c>
      <c r="AU336" s="221">
        <v>0</v>
      </c>
      <c r="AV336" s="221">
        <v>0</v>
      </c>
      <c r="AW336" s="221">
        <v>0</v>
      </c>
      <c r="AX336" s="221">
        <v>0</v>
      </c>
      <c r="AY336" s="221">
        <v>0</v>
      </c>
      <c r="AZ336" s="221">
        <v>0</v>
      </c>
      <c r="BA336" s="221">
        <v>0</v>
      </c>
      <c r="BB336" s="221">
        <v>0</v>
      </c>
      <c r="BC336" s="221">
        <v>0</v>
      </c>
      <c r="BD336" s="221">
        <v>0</v>
      </c>
      <c r="BE336" s="221">
        <v>0</v>
      </c>
      <c r="BF336" s="221">
        <v>0</v>
      </c>
      <c r="BG336" s="221">
        <v>0</v>
      </c>
      <c r="BH336" s="221">
        <v>0</v>
      </c>
      <c r="BI336" s="221">
        <v>0</v>
      </c>
      <c r="BJ336" s="221">
        <v>0</v>
      </c>
      <c r="BK336" s="221">
        <v>0</v>
      </c>
      <c r="BL336" s="221">
        <v>0</v>
      </c>
      <c r="BM336" s="221">
        <v>0</v>
      </c>
      <c r="BN336" s="221">
        <v>0</v>
      </c>
      <c r="BO336" s="221">
        <v>0</v>
      </c>
      <c r="BP336" s="221">
        <v>0</v>
      </c>
      <c r="BQ336" s="213" t="s">
        <v>102</v>
      </c>
    </row>
    <row r="337" spans="1:69" x14ac:dyDescent="0.3">
      <c r="A337" s="220">
        <v>46497</v>
      </c>
      <c r="B337" s="221">
        <v>1180.5994699600001</v>
      </c>
      <c r="C337" s="222"/>
      <c r="D337" s="221">
        <v>1180.5994699600001</v>
      </c>
      <c r="E337" s="222">
        <v>1.00052531</v>
      </c>
      <c r="F337" s="222">
        <v>1.008438155387678</v>
      </c>
      <c r="G337" s="222">
        <v>1.004305027</v>
      </c>
      <c r="H337" s="222">
        <v>1.0127795135066304</v>
      </c>
      <c r="I337" s="221">
        <v>15.087487449999999</v>
      </c>
      <c r="J337" s="221">
        <v>0</v>
      </c>
      <c r="K337" s="221">
        <v>15.087487449999999</v>
      </c>
      <c r="L337" s="221">
        <v>1195.6869574100001</v>
      </c>
      <c r="M337" s="223"/>
      <c r="N337" s="221">
        <v>0</v>
      </c>
      <c r="O337" s="221">
        <v>0</v>
      </c>
      <c r="P337" s="221">
        <v>0</v>
      </c>
      <c r="Q337" s="221">
        <v>0</v>
      </c>
      <c r="R337" s="221">
        <v>1195.6869574100001</v>
      </c>
      <c r="S337" s="222">
        <v>8714</v>
      </c>
      <c r="T337" s="221">
        <v>10419216.146870742</v>
      </c>
      <c r="U337" s="221">
        <v>0</v>
      </c>
      <c r="V337" s="221">
        <v>0</v>
      </c>
      <c r="W337" s="221">
        <v>0</v>
      </c>
      <c r="X337" s="221">
        <v>0</v>
      </c>
      <c r="Y337" s="221">
        <v>0</v>
      </c>
      <c r="Z337" s="221">
        <v>0</v>
      </c>
      <c r="AA337" s="221">
        <v>0</v>
      </c>
      <c r="AB337" s="221">
        <v>0</v>
      </c>
      <c r="AC337" s="221">
        <v>0</v>
      </c>
      <c r="AD337" s="221">
        <v>0</v>
      </c>
      <c r="AE337" s="220"/>
      <c r="AF337" s="220"/>
      <c r="AG337" s="222">
        <v>0</v>
      </c>
      <c r="AH337" s="224">
        <v>0</v>
      </c>
      <c r="AI337" s="224">
        <v>0</v>
      </c>
      <c r="AJ337" s="224">
        <v>16</v>
      </c>
      <c r="AK337" s="224">
        <v>252</v>
      </c>
      <c r="AL337" s="220"/>
      <c r="AM337" s="222"/>
      <c r="AN337" s="220"/>
      <c r="AO337" s="222"/>
      <c r="AP337" s="222">
        <v>0</v>
      </c>
      <c r="AQ337" s="222">
        <v>0</v>
      </c>
      <c r="AR337" s="224">
        <v>0</v>
      </c>
      <c r="AS337" s="224">
        <v>0</v>
      </c>
      <c r="AT337" s="221">
        <v>0</v>
      </c>
      <c r="AU337" s="221">
        <v>0</v>
      </c>
      <c r="AV337" s="221">
        <v>0</v>
      </c>
      <c r="AW337" s="221">
        <v>0</v>
      </c>
      <c r="AX337" s="221">
        <v>0</v>
      </c>
      <c r="AY337" s="221">
        <v>0</v>
      </c>
      <c r="AZ337" s="221">
        <v>0</v>
      </c>
      <c r="BA337" s="221">
        <v>0</v>
      </c>
      <c r="BB337" s="221">
        <v>0</v>
      </c>
      <c r="BC337" s="221">
        <v>0</v>
      </c>
      <c r="BD337" s="221">
        <v>0</v>
      </c>
      <c r="BE337" s="221">
        <v>0</v>
      </c>
      <c r="BF337" s="221">
        <v>0</v>
      </c>
      <c r="BG337" s="221">
        <v>0</v>
      </c>
      <c r="BH337" s="221">
        <v>0</v>
      </c>
      <c r="BI337" s="221">
        <v>0</v>
      </c>
      <c r="BJ337" s="221">
        <v>0</v>
      </c>
      <c r="BK337" s="221">
        <v>0</v>
      </c>
      <c r="BL337" s="221">
        <v>0</v>
      </c>
      <c r="BM337" s="221">
        <v>0</v>
      </c>
      <c r="BN337" s="221">
        <v>0</v>
      </c>
      <c r="BO337" s="221">
        <v>0</v>
      </c>
      <c r="BP337" s="221">
        <v>0</v>
      </c>
      <c r="BQ337" s="213" t="s">
        <v>102</v>
      </c>
    </row>
    <row r="338" spans="1:69" x14ac:dyDescent="0.3">
      <c r="A338" s="220">
        <v>46498</v>
      </c>
      <c r="B338" s="221">
        <v>1180.5994699600001</v>
      </c>
      <c r="C338" s="222"/>
      <c r="D338" s="221">
        <v>1180.5994699600001</v>
      </c>
      <c r="E338" s="222">
        <v>1</v>
      </c>
      <c r="F338" s="222">
        <v>1.008438155387678</v>
      </c>
      <c r="G338" s="222">
        <v>1.004305027</v>
      </c>
      <c r="H338" s="222">
        <v>1.0127795135066304</v>
      </c>
      <c r="I338" s="221">
        <v>15.087487449999999</v>
      </c>
      <c r="J338" s="221">
        <v>0</v>
      </c>
      <c r="K338" s="221">
        <v>15.087487449999999</v>
      </c>
      <c r="L338" s="221">
        <v>1195.6869574100001</v>
      </c>
      <c r="M338" s="223"/>
      <c r="N338" s="221">
        <v>0</v>
      </c>
      <c r="O338" s="221">
        <v>0</v>
      </c>
      <c r="P338" s="221">
        <v>0</v>
      </c>
      <c r="Q338" s="221">
        <v>0</v>
      </c>
      <c r="R338" s="221">
        <v>1195.6869574100001</v>
      </c>
      <c r="S338" s="222">
        <v>8714</v>
      </c>
      <c r="T338" s="221">
        <v>10419216.146870742</v>
      </c>
      <c r="U338" s="221">
        <v>0</v>
      </c>
      <c r="V338" s="221">
        <v>0</v>
      </c>
      <c r="W338" s="221">
        <v>0</v>
      </c>
      <c r="X338" s="221">
        <v>0</v>
      </c>
      <c r="Y338" s="221">
        <v>0</v>
      </c>
      <c r="Z338" s="221">
        <v>0</v>
      </c>
      <c r="AA338" s="221">
        <v>0</v>
      </c>
      <c r="AB338" s="221">
        <v>0</v>
      </c>
      <c r="AC338" s="221">
        <v>0</v>
      </c>
      <c r="AD338" s="221">
        <v>0</v>
      </c>
      <c r="AE338" s="220"/>
      <c r="AF338" s="220"/>
      <c r="AG338" s="222">
        <v>0</v>
      </c>
      <c r="AH338" s="224">
        <v>0</v>
      </c>
      <c r="AI338" s="224">
        <v>0</v>
      </c>
      <c r="AJ338" s="224">
        <v>16</v>
      </c>
      <c r="AK338" s="224">
        <v>252</v>
      </c>
      <c r="AL338" s="220"/>
      <c r="AM338" s="222"/>
      <c r="AN338" s="220"/>
      <c r="AO338" s="222"/>
      <c r="AP338" s="222">
        <v>0</v>
      </c>
      <c r="AQ338" s="222">
        <v>0</v>
      </c>
      <c r="AR338" s="224">
        <v>0</v>
      </c>
      <c r="AS338" s="224">
        <v>0</v>
      </c>
      <c r="AT338" s="221">
        <v>0</v>
      </c>
      <c r="AU338" s="221">
        <v>0</v>
      </c>
      <c r="AV338" s="221">
        <v>0</v>
      </c>
      <c r="AW338" s="221">
        <v>0</v>
      </c>
      <c r="AX338" s="221">
        <v>0</v>
      </c>
      <c r="AY338" s="221">
        <v>0</v>
      </c>
      <c r="AZ338" s="221">
        <v>0</v>
      </c>
      <c r="BA338" s="221">
        <v>0</v>
      </c>
      <c r="BB338" s="221">
        <v>0</v>
      </c>
      <c r="BC338" s="221">
        <v>0</v>
      </c>
      <c r="BD338" s="221">
        <v>0</v>
      </c>
      <c r="BE338" s="221">
        <v>0</v>
      </c>
      <c r="BF338" s="221">
        <v>0</v>
      </c>
      <c r="BG338" s="221">
        <v>0</v>
      </c>
      <c r="BH338" s="221">
        <v>0</v>
      </c>
      <c r="BI338" s="221">
        <v>0</v>
      </c>
      <c r="BJ338" s="221">
        <v>0</v>
      </c>
      <c r="BK338" s="221">
        <v>0</v>
      </c>
      <c r="BL338" s="221">
        <v>0</v>
      </c>
      <c r="BM338" s="221">
        <v>0</v>
      </c>
      <c r="BN338" s="221">
        <v>0</v>
      </c>
      <c r="BO338" s="221">
        <v>0</v>
      </c>
      <c r="BP338" s="221">
        <v>0</v>
      </c>
      <c r="BQ338" s="213" t="s">
        <v>102</v>
      </c>
    </row>
    <row r="339" spans="1:69" x14ac:dyDescent="0.3">
      <c r="A339" s="220">
        <v>46499</v>
      </c>
      <c r="B339" s="221">
        <v>1180.5994699600001</v>
      </c>
      <c r="C339" s="222"/>
      <c r="D339" s="221">
        <v>1180.5994699600001</v>
      </c>
      <c r="E339" s="222">
        <v>1.00052531</v>
      </c>
      <c r="F339" s="222">
        <v>1.0089678980350847</v>
      </c>
      <c r="G339" s="222">
        <v>1.0045747060000001</v>
      </c>
      <c r="H339" s="222">
        <v>1.0135836315059374</v>
      </c>
      <c r="I339" s="221">
        <v>16.03682873</v>
      </c>
      <c r="J339" s="221">
        <v>0</v>
      </c>
      <c r="K339" s="221">
        <v>16.03682873</v>
      </c>
      <c r="L339" s="221">
        <v>1196.6362986900001</v>
      </c>
      <c r="M339" s="223"/>
      <c r="N339" s="221">
        <v>0</v>
      </c>
      <c r="O339" s="221">
        <v>0</v>
      </c>
      <c r="P339" s="221">
        <v>0</v>
      </c>
      <c r="Q339" s="221">
        <v>0</v>
      </c>
      <c r="R339" s="221">
        <v>1196.6362986900001</v>
      </c>
      <c r="S339" s="222">
        <v>8714</v>
      </c>
      <c r="T339" s="221">
        <v>10427488.70678466</v>
      </c>
      <c r="U339" s="221">
        <v>0</v>
      </c>
      <c r="V339" s="221">
        <v>0</v>
      </c>
      <c r="W339" s="221">
        <v>0</v>
      </c>
      <c r="X339" s="221">
        <v>0</v>
      </c>
      <c r="Y339" s="221">
        <v>0</v>
      </c>
      <c r="Z339" s="221">
        <v>0</v>
      </c>
      <c r="AA339" s="221">
        <v>0</v>
      </c>
      <c r="AB339" s="221">
        <v>0</v>
      </c>
      <c r="AC339" s="221">
        <v>0</v>
      </c>
      <c r="AD339" s="221">
        <v>0</v>
      </c>
      <c r="AE339" s="220"/>
      <c r="AF339" s="220"/>
      <c r="AG339" s="222">
        <v>0</v>
      </c>
      <c r="AH339" s="224">
        <v>0</v>
      </c>
      <c r="AI339" s="224">
        <v>0</v>
      </c>
      <c r="AJ339" s="224">
        <v>17</v>
      </c>
      <c r="AK339" s="224">
        <v>252</v>
      </c>
      <c r="AL339" s="220"/>
      <c r="AM339" s="222"/>
      <c r="AN339" s="220"/>
      <c r="AO339" s="222"/>
      <c r="AP339" s="222">
        <v>0</v>
      </c>
      <c r="AQ339" s="222">
        <v>0</v>
      </c>
      <c r="AR339" s="224">
        <v>0</v>
      </c>
      <c r="AS339" s="224">
        <v>0</v>
      </c>
      <c r="AT339" s="221">
        <v>0</v>
      </c>
      <c r="AU339" s="221">
        <v>0</v>
      </c>
      <c r="AV339" s="221">
        <v>0</v>
      </c>
      <c r="AW339" s="221">
        <v>0</v>
      </c>
      <c r="AX339" s="221">
        <v>0</v>
      </c>
      <c r="AY339" s="221">
        <v>0</v>
      </c>
      <c r="AZ339" s="221">
        <v>0</v>
      </c>
      <c r="BA339" s="221">
        <v>0</v>
      </c>
      <c r="BB339" s="221">
        <v>0</v>
      </c>
      <c r="BC339" s="221">
        <v>0</v>
      </c>
      <c r="BD339" s="221">
        <v>0</v>
      </c>
      <c r="BE339" s="221">
        <v>0</v>
      </c>
      <c r="BF339" s="221">
        <v>0</v>
      </c>
      <c r="BG339" s="221">
        <v>0</v>
      </c>
      <c r="BH339" s="221">
        <v>0</v>
      </c>
      <c r="BI339" s="221">
        <v>0</v>
      </c>
      <c r="BJ339" s="221">
        <v>0</v>
      </c>
      <c r="BK339" s="221">
        <v>0</v>
      </c>
      <c r="BL339" s="221">
        <v>0</v>
      </c>
      <c r="BM339" s="221">
        <v>0</v>
      </c>
      <c r="BN339" s="221">
        <v>0</v>
      </c>
      <c r="BO339" s="221">
        <v>0</v>
      </c>
      <c r="BP339" s="221">
        <v>0</v>
      </c>
      <c r="BQ339" s="213" t="s">
        <v>102</v>
      </c>
    </row>
    <row r="340" spans="1:69" x14ac:dyDescent="0.3">
      <c r="A340" s="220">
        <v>46500</v>
      </c>
      <c r="B340" s="221">
        <v>1180.5994699600001</v>
      </c>
      <c r="C340" s="222"/>
      <c r="D340" s="221">
        <v>1180.5994699600001</v>
      </c>
      <c r="E340" s="222">
        <v>1.00052531</v>
      </c>
      <c r="F340" s="222">
        <v>1.0094979189616016</v>
      </c>
      <c r="G340" s="222">
        <v>1.0048444569999999</v>
      </c>
      <c r="H340" s="222">
        <v>1.0143883892650294</v>
      </c>
      <c r="I340" s="221">
        <v>16.986924420000001</v>
      </c>
      <c r="J340" s="221">
        <v>0</v>
      </c>
      <c r="K340" s="221">
        <v>16.986924420000001</v>
      </c>
      <c r="L340" s="221">
        <v>1197.58639438</v>
      </c>
      <c r="M340" s="223"/>
      <c r="N340" s="221">
        <v>0</v>
      </c>
      <c r="O340" s="221">
        <v>0</v>
      </c>
      <c r="P340" s="221">
        <v>0</v>
      </c>
      <c r="Q340" s="221">
        <v>0</v>
      </c>
      <c r="R340" s="221">
        <v>1197.58639438</v>
      </c>
      <c r="S340" s="222">
        <v>8714</v>
      </c>
      <c r="T340" s="221">
        <v>10435767.84062732</v>
      </c>
      <c r="U340" s="221">
        <v>0</v>
      </c>
      <c r="V340" s="221">
        <v>0</v>
      </c>
      <c r="W340" s="221">
        <v>0</v>
      </c>
      <c r="X340" s="221">
        <v>0</v>
      </c>
      <c r="Y340" s="221">
        <v>0</v>
      </c>
      <c r="Z340" s="221">
        <v>0</v>
      </c>
      <c r="AA340" s="221">
        <v>0</v>
      </c>
      <c r="AB340" s="221">
        <v>0</v>
      </c>
      <c r="AC340" s="221">
        <v>0</v>
      </c>
      <c r="AD340" s="221">
        <v>0</v>
      </c>
      <c r="AE340" s="220"/>
      <c r="AF340" s="220"/>
      <c r="AG340" s="222">
        <v>0</v>
      </c>
      <c r="AH340" s="224">
        <v>0</v>
      </c>
      <c r="AI340" s="224">
        <v>0</v>
      </c>
      <c r="AJ340" s="224">
        <v>18</v>
      </c>
      <c r="AK340" s="224">
        <v>252</v>
      </c>
      <c r="AL340" s="220"/>
      <c r="AM340" s="222"/>
      <c r="AN340" s="220"/>
      <c r="AO340" s="222"/>
      <c r="AP340" s="222">
        <v>0</v>
      </c>
      <c r="AQ340" s="222">
        <v>0</v>
      </c>
      <c r="AR340" s="224">
        <v>0</v>
      </c>
      <c r="AS340" s="224">
        <v>0</v>
      </c>
      <c r="AT340" s="221">
        <v>0</v>
      </c>
      <c r="AU340" s="221">
        <v>0</v>
      </c>
      <c r="AV340" s="221">
        <v>0</v>
      </c>
      <c r="AW340" s="221">
        <v>0</v>
      </c>
      <c r="AX340" s="221">
        <v>0</v>
      </c>
      <c r="AY340" s="221">
        <v>0</v>
      </c>
      <c r="AZ340" s="221">
        <v>0</v>
      </c>
      <c r="BA340" s="221">
        <v>0</v>
      </c>
      <c r="BB340" s="221">
        <v>0</v>
      </c>
      <c r="BC340" s="221">
        <v>0</v>
      </c>
      <c r="BD340" s="221">
        <v>0</v>
      </c>
      <c r="BE340" s="221">
        <v>0</v>
      </c>
      <c r="BF340" s="221">
        <v>0</v>
      </c>
      <c r="BG340" s="221">
        <v>0</v>
      </c>
      <c r="BH340" s="221">
        <v>0</v>
      </c>
      <c r="BI340" s="221">
        <v>0</v>
      </c>
      <c r="BJ340" s="221">
        <v>0</v>
      </c>
      <c r="BK340" s="221">
        <v>0</v>
      </c>
      <c r="BL340" s="221">
        <v>0</v>
      </c>
      <c r="BM340" s="221">
        <v>0</v>
      </c>
      <c r="BN340" s="221">
        <v>0</v>
      </c>
      <c r="BO340" s="221">
        <v>0</v>
      </c>
      <c r="BP340" s="221">
        <v>0</v>
      </c>
      <c r="BQ340" s="213" t="s">
        <v>102</v>
      </c>
    </row>
    <row r="341" spans="1:69" x14ac:dyDescent="0.3">
      <c r="A341" s="220">
        <v>46501</v>
      </c>
      <c r="B341" s="221">
        <v>1180.5994699600001</v>
      </c>
      <c r="C341" s="222"/>
      <c r="D341" s="221">
        <v>1180.5994699600001</v>
      </c>
      <c r="E341" s="222">
        <v>1</v>
      </c>
      <c r="F341" s="222">
        <v>1.0094979189616016</v>
      </c>
      <c r="G341" s="222">
        <v>1.0048444569999999</v>
      </c>
      <c r="H341" s="222">
        <v>1.0143883892650294</v>
      </c>
      <c r="I341" s="221">
        <v>16.986924420000001</v>
      </c>
      <c r="J341" s="221">
        <v>0</v>
      </c>
      <c r="K341" s="221">
        <v>16.986924420000001</v>
      </c>
      <c r="L341" s="221">
        <v>1197.58639438</v>
      </c>
      <c r="M341" s="223"/>
      <c r="N341" s="221">
        <v>0</v>
      </c>
      <c r="O341" s="221">
        <v>0</v>
      </c>
      <c r="P341" s="221">
        <v>0</v>
      </c>
      <c r="Q341" s="221">
        <v>0</v>
      </c>
      <c r="R341" s="221">
        <v>1197.58639438</v>
      </c>
      <c r="S341" s="222">
        <v>8714</v>
      </c>
      <c r="T341" s="221">
        <v>10435767.84062732</v>
      </c>
      <c r="U341" s="221">
        <v>0</v>
      </c>
      <c r="V341" s="221">
        <v>0</v>
      </c>
      <c r="W341" s="221">
        <v>0</v>
      </c>
      <c r="X341" s="221">
        <v>0</v>
      </c>
      <c r="Y341" s="221">
        <v>0</v>
      </c>
      <c r="Z341" s="221">
        <v>0</v>
      </c>
      <c r="AA341" s="221">
        <v>0</v>
      </c>
      <c r="AB341" s="221">
        <v>0</v>
      </c>
      <c r="AC341" s="221">
        <v>0</v>
      </c>
      <c r="AD341" s="221">
        <v>0</v>
      </c>
      <c r="AE341" s="220"/>
      <c r="AF341" s="220"/>
      <c r="AG341" s="222">
        <v>0</v>
      </c>
      <c r="AH341" s="224">
        <v>0</v>
      </c>
      <c r="AI341" s="224">
        <v>0</v>
      </c>
      <c r="AJ341" s="224">
        <v>18</v>
      </c>
      <c r="AK341" s="224">
        <v>252</v>
      </c>
      <c r="AL341" s="220"/>
      <c r="AM341" s="222"/>
      <c r="AN341" s="220"/>
      <c r="AO341" s="222"/>
      <c r="AP341" s="222">
        <v>0</v>
      </c>
      <c r="AQ341" s="222">
        <v>0</v>
      </c>
      <c r="AR341" s="224">
        <v>0</v>
      </c>
      <c r="AS341" s="224">
        <v>0</v>
      </c>
      <c r="AT341" s="221">
        <v>0</v>
      </c>
      <c r="AU341" s="221">
        <v>0</v>
      </c>
      <c r="AV341" s="221">
        <v>0</v>
      </c>
      <c r="AW341" s="221">
        <v>0</v>
      </c>
      <c r="AX341" s="221">
        <v>0</v>
      </c>
      <c r="AY341" s="221">
        <v>0</v>
      </c>
      <c r="AZ341" s="221">
        <v>0</v>
      </c>
      <c r="BA341" s="221">
        <v>0</v>
      </c>
      <c r="BB341" s="221">
        <v>0</v>
      </c>
      <c r="BC341" s="221">
        <v>0</v>
      </c>
      <c r="BD341" s="221">
        <v>0</v>
      </c>
      <c r="BE341" s="221">
        <v>0</v>
      </c>
      <c r="BF341" s="221">
        <v>0</v>
      </c>
      <c r="BG341" s="221">
        <v>0</v>
      </c>
      <c r="BH341" s="221">
        <v>0</v>
      </c>
      <c r="BI341" s="221">
        <v>0</v>
      </c>
      <c r="BJ341" s="221">
        <v>0</v>
      </c>
      <c r="BK341" s="221">
        <v>0</v>
      </c>
      <c r="BL341" s="221">
        <v>0</v>
      </c>
      <c r="BM341" s="221">
        <v>0</v>
      </c>
      <c r="BN341" s="221">
        <v>0</v>
      </c>
      <c r="BO341" s="221">
        <v>0</v>
      </c>
      <c r="BP341" s="221">
        <v>0</v>
      </c>
      <c r="BQ341" s="213" t="s">
        <v>102</v>
      </c>
    </row>
    <row r="342" spans="1:69" x14ac:dyDescent="0.3">
      <c r="A342" s="220">
        <v>46502</v>
      </c>
      <c r="B342" s="221">
        <v>1180.5994699600001</v>
      </c>
      <c r="C342" s="222"/>
      <c r="D342" s="221">
        <v>1180.5994699600001</v>
      </c>
      <c r="E342" s="222">
        <v>1</v>
      </c>
      <c r="F342" s="222">
        <v>1.0094979189616016</v>
      </c>
      <c r="G342" s="222">
        <v>1.0048444569999999</v>
      </c>
      <c r="H342" s="222">
        <v>1.0143883892650294</v>
      </c>
      <c r="I342" s="221">
        <v>16.986924420000001</v>
      </c>
      <c r="J342" s="221">
        <v>0</v>
      </c>
      <c r="K342" s="221">
        <v>16.986924420000001</v>
      </c>
      <c r="L342" s="221">
        <v>1197.58639438</v>
      </c>
      <c r="M342" s="223"/>
      <c r="N342" s="221">
        <v>0</v>
      </c>
      <c r="O342" s="221">
        <v>0</v>
      </c>
      <c r="P342" s="221">
        <v>0</v>
      </c>
      <c r="Q342" s="221">
        <v>0</v>
      </c>
      <c r="R342" s="221">
        <v>1197.58639438</v>
      </c>
      <c r="S342" s="222">
        <v>8714</v>
      </c>
      <c r="T342" s="221">
        <v>10435767.84062732</v>
      </c>
      <c r="U342" s="221">
        <v>0</v>
      </c>
      <c r="V342" s="221">
        <v>0</v>
      </c>
      <c r="W342" s="221">
        <v>0</v>
      </c>
      <c r="X342" s="221">
        <v>0</v>
      </c>
      <c r="Y342" s="221">
        <v>0</v>
      </c>
      <c r="Z342" s="221">
        <v>0</v>
      </c>
      <c r="AA342" s="221">
        <v>0</v>
      </c>
      <c r="AB342" s="221">
        <v>0</v>
      </c>
      <c r="AC342" s="221">
        <v>0</v>
      </c>
      <c r="AD342" s="221">
        <v>0</v>
      </c>
      <c r="AE342" s="220"/>
      <c r="AF342" s="220"/>
      <c r="AG342" s="222">
        <v>0</v>
      </c>
      <c r="AH342" s="224">
        <v>0</v>
      </c>
      <c r="AI342" s="224">
        <v>0</v>
      </c>
      <c r="AJ342" s="224">
        <v>18</v>
      </c>
      <c r="AK342" s="224">
        <v>252</v>
      </c>
      <c r="AL342" s="220"/>
      <c r="AM342" s="222"/>
      <c r="AN342" s="220"/>
      <c r="AO342" s="222"/>
      <c r="AP342" s="222">
        <v>0</v>
      </c>
      <c r="AQ342" s="222">
        <v>0</v>
      </c>
      <c r="AR342" s="224">
        <v>0</v>
      </c>
      <c r="AS342" s="224">
        <v>0</v>
      </c>
      <c r="AT342" s="221">
        <v>0</v>
      </c>
      <c r="AU342" s="221">
        <v>0</v>
      </c>
      <c r="AV342" s="221">
        <v>0</v>
      </c>
      <c r="AW342" s="221">
        <v>0</v>
      </c>
      <c r="AX342" s="221">
        <v>0</v>
      </c>
      <c r="AY342" s="221">
        <v>0</v>
      </c>
      <c r="AZ342" s="221">
        <v>0</v>
      </c>
      <c r="BA342" s="221">
        <v>0</v>
      </c>
      <c r="BB342" s="221">
        <v>0</v>
      </c>
      <c r="BC342" s="221">
        <v>0</v>
      </c>
      <c r="BD342" s="221">
        <v>0</v>
      </c>
      <c r="BE342" s="221">
        <v>0</v>
      </c>
      <c r="BF342" s="221">
        <v>0</v>
      </c>
      <c r="BG342" s="221">
        <v>0</v>
      </c>
      <c r="BH342" s="221">
        <v>0</v>
      </c>
      <c r="BI342" s="221">
        <v>0</v>
      </c>
      <c r="BJ342" s="221">
        <v>0</v>
      </c>
      <c r="BK342" s="221">
        <v>0</v>
      </c>
      <c r="BL342" s="221">
        <v>0</v>
      </c>
      <c r="BM342" s="221">
        <v>0</v>
      </c>
      <c r="BN342" s="221">
        <v>0</v>
      </c>
      <c r="BO342" s="221">
        <v>0</v>
      </c>
      <c r="BP342" s="221">
        <v>0</v>
      </c>
      <c r="BQ342" s="213" t="s">
        <v>102</v>
      </c>
    </row>
    <row r="343" spans="1:69" x14ac:dyDescent="0.3">
      <c r="A343" s="214">
        <v>46503</v>
      </c>
      <c r="B343" s="215">
        <v>1180.5994699600001</v>
      </c>
      <c r="C343" s="216"/>
      <c r="D343" s="215">
        <v>1180.5994699600001</v>
      </c>
      <c r="E343" s="216">
        <v>1.00052531</v>
      </c>
      <c r="F343" s="216">
        <v>1.0100282183134113</v>
      </c>
      <c r="G343" s="216">
        <v>1.005114281</v>
      </c>
      <c r="H343" s="216">
        <v>1.0151937881350097</v>
      </c>
      <c r="I343" s="215">
        <v>17.937778049999999</v>
      </c>
      <c r="J343" s="215">
        <v>0</v>
      </c>
      <c r="K343" s="215">
        <v>17.937778049999999</v>
      </c>
      <c r="L343" s="215">
        <v>1198.53724801</v>
      </c>
      <c r="M343" s="217">
        <v>0</v>
      </c>
      <c r="N343" s="215">
        <v>0</v>
      </c>
      <c r="O343" s="215">
        <v>0</v>
      </c>
      <c r="P343" s="215">
        <v>0</v>
      </c>
      <c r="Q343" s="215">
        <v>0</v>
      </c>
      <c r="R343" s="215">
        <v>1198.53724801</v>
      </c>
      <c r="S343" s="216">
        <v>8714</v>
      </c>
      <c r="T343" s="215">
        <v>10444053.579159141</v>
      </c>
      <c r="U343" s="215">
        <v>0</v>
      </c>
      <c r="V343" s="215">
        <v>0</v>
      </c>
      <c r="W343" s="215">
        <v>0</v>
      </c>
      <c r="X343" s="215">
        <v>0</v>
      </c>
      <c r="Y343" s="215">
        <v>0</v>
      </c>
      <c r="Z343" s="215">
        <v>0</v>
      </c>
      <c r="AA343" s="215">
        <v>0</v>
      </c>
      <c r="AB343" s="215">
        <v>0</v>
      </c>
      <c r="AC343" s="215">
        <v>0</v>
      </c>
      <c r="AD343" s="215">
        <v>0</v>
      </c>
      <c r="AE343" s="214"/>
      <c r="AF343" s="214"/>
      <c r="AG343" s="216">
        <v>0</v>
      </c>
      <c r="AH343" s="218">
        <v>0</v>
      </c>
      <c r="AI343" s="218">
        <v>0</v>
      </c>
      <c r="AJ343" s="218">
        <v>19</v>
      </c>
      <c r="AK343" s="218">
        <v>252</v>
      </c>
      <c r="AL343" s="214"/>
      <c r="AM343" s="216"/>
      <c r="AN343" s="214"/>
      <c r="AO343" s="216"/>
      <c r="AP343" s="216">
        <v>0</v>
      </c>
      <c r="AQ343" s="216">
        <v>0</v>
      </c>
      <c r="AR343" s="218">
        <v>0</v>
      </c>
      <c r="AS343" s="218">
        <v>0</v>
      </c>
      <c r="AT343" s="215">
        <v>0</v>
      </c>
      <c r="AU343" s="215">
        <v>0</v>
      </c>
      <c r="AV343" s="215">
        <v>0</v>
      </c>
      <c r="AW343" s="215">
        <v>0</v>
      </c>
      <c r="AX343" s="215">
        <v>0</v>
      </c>
      <c r="AY343" s="215">
        <v>0</v>
      </c>
      <c r="AZ343" s="215">
        <v>0</v>
      </c>
      <c r="BA343" s="215">
        <v>0</v>
      </c>
      <c r="BB343" s="215">
        <v>0</v>
      </c>
      <c r="BC343" s="215">
        <v>0</v>
      </c>
      <c r="BD343" s="215">
        <v>0</v>
      </c>
      <c r="BE343" s="215">
        <v>0</v>
      </c>
      <c r="BF343" s="215">
        <v>0</v>
      </c>
      <c r="BG343" s="215">
        <v>0</v>
      </c>
      <c r="BH343" s="215">
        <v>0</v>
      </c>
      <c r="BI343" s="215">
        <v>0</v>
      </c>
      <c r="BJ343" s="215">
        <v>0</v>
      </c>
      <c r="BK343" s="215">
        <v>0</v>
      </c>
      <c r="BL343" s="215">
        <v>0</v>
      </c>
      <c r="BM343" s="215">
        <v>0</v>
      </c>
      <c r="BN343" s="215">
        <v>0</v>
      </c>
      <c r="BO343" s="215">
        <v>0</v>
      </c>
      <c r="BP343" s="215">
        <v>0</v>
      </c>
      <c r="BQ343" s="219" t="s">
        <v>279</v>
      </c>
    </row>
    <row r="344" spans="1:69" x14ac:dyDescent="0.3">
      <c r="A344" s="220">
        <v>46504</v>
      </c>
      <c r="B344" s="221">
        <v>1198.53724801</v>
      </c>
      <c r="C344" s="222"/>
      <c r="D344" s="221">
        <v>1198.53724801</v>
      </c>
      <c r="E344" s="222">
        <v>1.00052531</v>
      </c>
      <c r="F344" s="222">
        <v>1.00052531</v>
      </c>
      <c r="G344" s="222">
        <v>1.0002685229999999</v>
      </c>
      <c r="H344" s="222">
        <v>1.0007939740578171</v>
      </c>
      <c r="I344" s="221">
        <v>0.95160741000000004</v>
      </c>
      <c r="J344" s="221">
        <v>0</v>
      </c>
      <c r="K344" s="221">
        <v>0.95160741000000004</v>
      </c>
      <c r="L344" s="221">
        <v>1199.4888554199999</v>
      </c>
      <c r="M344" s="223"/>
      <c r="N344" s="221">
        <v>0</v>
      </c>
      <c r="O344" s="221">
        <v>0</v>
      </c>
      <c r="P344" s="221">
        <v>0</v>
      </c>
      <c r="Q344" s="221">
        <v>0</v>
      </c>
      <c r="R344" s="221">
        <v>1199.4888554199999</v>
      </c>
      <c r="S344" s="222">
        <v>8714</v>
      </c>
      <c r="T344" s="221">
        <v>10452345.88612988</v>
      </c>
      <c r="U344" s="221">
        <v>0</v>
      </c>
      <c r="V344" s="221">
        <v>0</v>
      </c>
      <c r="W344" s="221">
        <v>0</v>
      </c>
      <c r="X344" s="221">
        <v>0</v>
      </c>
      <c r="Y344" s="221">
        <v>0</v>
      </c>
      <c r="Z344" s="221">
        <v>0</v>
      </c>
      <c r="AA344" s="221">
        <v>0</v>
      </c>
      <c r="AB344" s="221">
        <v>0</v>
      </c>
      <c r="AC344" s="221">
        <v>0</v>
      </c>
      <c r="AD344" s="221">
        <v>0</v>
      </c>
      <c r="AE344" s="220"/>
      <c r="AF344" s="220"/>
      <c r="AG344" s="222">
        <v>0</v>
      </c>
      <c r="AH344" s="224">
        <v>0</v>
      </c>
      <c r="AI344" s="224">
        <v>0</v>
      </c>
      <c r="AJ344" s="224">
        <v>1</v>
      </c>
      <c r="AK344" s="224">
        <v>252</v>
      </c>
      <c r="AL344" s="220"/>
      <c r="AM344" s="222"/>
      <c r="AN344" s="220"/>
      <c r="AO344" s="222"/>
      <c r="AP344" s="222">
        <v>0</v>
      </c>
      <c r="AQ344" s="222">
        <v>0</v>
      </c>
      <c r="AR344" s="224">
        <v>0</v>
      </c>
      <c r="AS344" s="224">
        <v>0</v>
      </c>
      <c r="AT344" s="221">
        <v>0</v>
      </c>
      <c r="AU344" s="221">
        <v>0</v>
      </c>
      <c r="AV344" s="221">
        <v>0</v>
      </c>
      <c r="AW344" s="221">
        <v>0</v>
      </c>
      <c r="AX344" s="221">
        <v>0</v>
      </c>
      <c r="AY344" s="221">
        <v>0</v>
      </c>
      <c r="AZ344" s="221">
        <v>0</v>
      </c>
      <c r="BA344" s="221">
        <v>0</v>
      </c>
      <c r="BB344" s="221">
        <v>0</v>
      </c>
      <c r="BC344" s="221">
        <v>0</v>
      </c>
      <c r="BD344" s="221">
        <v>0</v>
      </c>
      <c r="BE344" s="221">
        <v>0</v>
      </c>
      <c r="BF344" s="221">
        <v>0</v>
      </c>
      <c r="BG344" s="221">
        <v>0</v>
      </c>
      <c r="BH344" s="221">
        <v>0</v>
      </c>
      <c r="BI344" s="221">
        <v>0</v>
      </c>
      <c r="BJ344" s="221">
        <v>0</v>
      </c>
      <c r="BK344" s="221">
        <v>0</v>
      </c>
      <c r="BL344" s="221">
        <v>0</v>
      </c>
      <c r="BM344" s="221">
        <v>0</v>
      </c>
      <c r="BN344" s="221">
        <v>0</v>
      </c>
      <c r="BO344" s="221">
        <v>0</v>
      </c>
      <c r="BP344" s="221">
        <v>0</v>
      </c>
      <c r="BQ344" s="213" t="s">
        <v>102</v>
      </c>
    </row>
    <row r="345" spans="1:69" x14ac:dyDescent="0.3">
      <c r="A345" s="220">
        <v>46505</v>
      </c>
      <c r="B345" s="221">
        <v>1198.53724801</v>
      </c>
      <c r="C345" s="222"/>
      <c r="D345" s="221">
        <v>1198.53724801</v>
      </c>
      <c r="E345" s="222">
        <v>1.00052531</v>
      </c>
      <c r="F345" s="222">
        <v>1.0010508959505962</v>
      </c>
      <c r="G345" s="222">
        <v>1.000537118</v>
      </c>
      <c r="H345" s="222">
        <v>1.0015885824573063</v>
      </c>
      <c r="I345" s="221">
        <v>1.9039746900000001</v>
      </c>
      <c r="J345" s="221">
        <v>0</v>
      </c>
      <c r="K345" s="221">
        <v>1.9039746900000001</v>
      </c>
      <c r="L345" s="221">
        <v>1200.4412227</v>
      </c>
      <c r="M345" s="223"/>
      <c r="N345" s="221">
        <v>0</v>
      </c>
      <c r="O345" s="221">
        <v>0</v>
      </c>
      <c r="P345" s="221">
        <v>0</v>
      </c>
      <c r="Q345" s="221">
        <v>0</v>
      </c>
      <c r="R345" s="221">
        <v>1200.4412227</v>
      </c>
      <c r="S345" s="222">
        <v>8714</v>
      </c>
      <c r="T345" s="221">
        <v>10460644.814607801</v>
      </c>
      <c r="U345" s="221">
        <v>0</v>
      </c>
      <c r="V345" s="221">
        <v>0</v>
      </c>
      <c r="W345" s="221">
        <v>0</v>
      </c>
      <c r="X345" s="221">
        <v>0</v>
      </c>
      <c r="Y345" s="221">
        <v>0</v>
      </c>
      <c r="Z345" s="221">
        <v>0</v>
      </c>
      <c r="AA345" s="221">
        <v>0</v>
      </c>
      <c r="AB345" s="221">
        <v>0</v>
      </c>
      <c r="AC345" s="221">
        <v>0</v>
      </c>
      <c r="AD345" s="221">
        <v>0</v>
      </c>
      <c r="AE345" s="220"/>
      <c r="AF345" s="220"/>
      <c r="AG345" s="222">
        <v>0</v>
      </c>
      <c r="AH345" s="224">
        <v>0</v>
      </c>
      <c r="AI345" s="224">
        <v>0</v>
      </c>
      <c r="AJ345" s="224">
        <v>2</v>
      </c>
      <c r="AK345" s="224">
        <v>252</v>
      </c>
      <c r="AL345" s="220"/>
      <c r="AM345" s="222"/>
      <c r="AN345" s="220"/>
      <c r="AO345" s="222"/>
      <c r="AP345" s="222">
        <v>0</v>
      </c>
      <c r="AQ345" s="222">
        <v>0</v>
      </c>
      <c r="AR345" s="224">
        <v>0</v>
      </c>
      <c r="AS345" s="224">
        <v>0</v>
      </c>
      <c r="AT345" s="221">
        <v>0</v>
      </c>
      <c r="AU345" s="221">
        <v>0</v>
      </c>
      <c r="AV345" s="221">
        <v>0</v>
      </c>
      <c r="AW345" s="221">
        <v>0</v>
      </c>
      <c r="AX345" s="221">
        <v>0</v>
      </c>
      <c r="AY345" s="221">
        <v>0</v>
      </c>
      <c r="AZ345" s="221">
        <v>0</v>
      </c>
      <c r="BA345" s="221">
        <v>0</v>
      </c>
      <c r="BB345" s="221">
        <v>0</v>
      </c>
      <c r="BC345" s="221">
        <v>0</v>
      </c>
      <c r="BD345" s="221">
        <v>0</v>
      </c>
      <c r="BE345" s="221">
        <v>0</v>
      </c>
      <c r="BF345" s="221">
        <v>0</v>
      </c>
      <c r="BG345" s="221">
        <v>0</v>
      </c>
      <c r="BH345" s="221">
        <v>0</v>
      </c>
      <c r="BI345" s="221">
        <v>0</v>
      </c>
      <c r="BJ345" s="221">
        <v>0</v>
      </c>
      <c r="BK345" s="221">
        <v>0</v>
      </c>
      <c r="BL345" s="221">
        <v>0</v>
      </c>
      <c r="BM345" s="221">
        <v>0</v>
      </c>
      <c r="BN345" s="221">
        <v>0</v>
      </c>
      <c r="BO345" s="221">
        <v>0</v>
      </c>
      <c r="BP345" s="221">
        <v>0</v>
      </c>
      <c r="BQ345" s="213" t="s">
        <v>102</v>
      </c>
    </row>
    <row r="346" spans="1:69" x14ac:dyDescent="0.3">
      <c r="A346" s="220">
        <v>46506</v>
      </c>
      <c r="B346" s="221">
        <v>1198.53724801</v>
      </c>
      <c r="C346" s="222"/>
      <c r="D346" s="221">
        <v>1198.53724801</v>
      </c>
      <c r="E346" s="222">
        <v>1.00052531</v>
      </c>
      <c r="F346" s="222">
        <v>1.0015767579967481</v>
      </c>
      <c r="G346" s="222">
        <v>1.0008057850000001</v>
      </c>
      <c r="H346" s="222">
        <v>1.0023838155295568</v>
      </c>
      <c r="I346" s="221">
        <v>2.8570922599999999</v>
      </c>
      <c r="J346" s="221">
        <v>0</v>
      </c>
      <c r="K346" s="221">
        <v>2.8570922599999999</v>
      </c>
      <c r="L346" s="221">
        <v>1201.3943402699999</v>
      </c>
      <c r="M346" s="223"/>
      <c r="N346" s="221">
        <v>0</v>
      </c>
      <c r="O346" s="221">
        <v>0</v>
      </c>
      <c r="P346" s="221">
        <v>0</v>
      </c>
      <c r="Q346" s="221">
        <v>0</v>
      </c>
      <c r="R346" s="221">
        <v>1201.3943402699999</v>
      </c>
      <c r="S346" s="222">
        <v>8714</v>
      </c>
      <c r="T346" s="221">
        <v>10468950.281112779</v>
      </c>
      <c r="U346" s="221">
        <v>0</v>
      </c>
      <c r="V346" s="221">
        <v>0</v>
      </c>
      <c r="W346" s="221">
        <v>0</v>
      </c>
      <c r="X346" s="221">
        <v>0</v>
      </c>
      <c r="Y346" s="221">
        <v>0</v>
      </c>
      <c r="Z346" s="221">
        <v>0</v>
      </c>
      <c r="AA346" s="221">
        <v>0</v>
      </c>
      <c r="AB346" s="221">
        <v>0</v>
      </c>
      <c r="AC346" s="221">
        <v>0</v>
      </c>
      <c r="AD346" s="221">
        <v>0</v>
      </c>
      <c r="AE346" s="220"/>
      <c r="AF346" s="220"/>
      <c r="AG346" s="222">
        <v>0</v>
      </c>
      <c r="AH346" s="224">
        <v>0</v>
      </c>
      <c r="AI346" s="224">
        <v>0</v>
      </c>
      <c r="AJ346" s="224">
        <v>3</v>
      </c>
      <c r="AK346" s="224">
        <v>252</v>
      </c>
      <c r="AL346" s="220"/>
      <c r="AM346" s="222"/>
      <c r="AN346" s="220"/>
      <c r="AO346" s="222"/>
      <c r="AP346" s="222">
        <v>0</v>
      </c>
      <c r="AQ346" s="222">
        <v>0</v>
      </c>
      <c r="AR346" s="224">
        <v>0</v>
      </c>
      <c r="AS346" s="224">
        <v>0</v>
      </c>
      <c r="AT346" s="221">
        <v>0</v>
      </c>
      <c r="AU346" s="221">
        <v>0</v>
      </c>
      <c r="AV346" s="221">
        <v>0</v>
      </c>
      <c r="AW346" s="221">
        <v>0</v>
      </c>
      <c r="AX346" s="221">
        <v>0</v>
      </c>
      <c r="AY346" s="221">
        <v>0</v>
      </c>
      <c r="AZ346" s="221">
        <v>0</v>
      </c>
      <c r="BA346" s="221">
        <v>0</v>
      </c>
      <c r="BB346" s="221">
        <v>0</v>
      </c>
      <c r="BC346" s="221">
        <v>0</v>
      </c>
      <c r="BD346" s="221">
        <v>0</v>
      </c>
      <c r="BE346" s="221">
        <v>0</v>
      </c>
      <c r="BF346" s="221">
        <v>0</v>
      </c>
      <c r="BG346" s="221">
        <v>0</v>
      </c>
      <c r="BH346" s="221">
        <v>0</v>
      </c>
      <c r="BI346" s="221">
        <v>0</v>
      </c>
      <c r="BJ346" s="221">
        <v>0</v>
      </c>
      <c r="BK346" s="221">
        <v>0</v>
      </c>
      <c r="BL346" s="221">
        <v>0</v>
      </c>
      <c r="BM346" s="221">
        <v>0</v>
      </c>
      <c r="BN346" s="221">
        <v>0</v>
      </c>
      <c r="BO346" s="221">
        <v>0</v>
      </c>
      <c r="BP346" s="221">
        <v>0</v>
      </c>
      <c r="BQ346" s="213" t="s">
        <v>102</v>
      </c>
    </row>
    <row r="347" spans="1:69" x14ac:dyDescent="0.3">
      <c r="A347" s="220">
        <v>46507</v>
      </c>
      <c r="B347" s="221">
        <v>1198.53724801</v>
      </c>
      <c r="C347" s="222"/>
      <c r="D347" s="221">
        <v>1198.53724801</v>
      </c>
      <c r="E347" s="222">
        <v>1.00052531</v>
      </c>
      <c r="F347" s="222">
        <v>1.0021028962834913</v>
      </c>
      <c r="G347" s="222">
        <v>1.0010745240000001</v>
      </c>
      <c r="H347" s="222">
        <v>1.0031796836165197</v>
      </c>
      <c r="I347" s="221">
        <v>3.8109697100000002</v>
      </c>
      <c r="J347" s="221">
        <v>0</v>
      </c>
      <c r="K347" s="221">
        <v>3.8109697100000002</v>
      </c>
      <c r="L347" s="221">
        <v>1202.3482177200001</v>
      </c>
      <c r="M347" s="223"/>
      <c r="N347" s="221">
        <v>0</v>
      </c>
      <c r="O347" s="221">
        <v>0</v>
      </c>
      <c r="P347" s="221">
        <v>0</v>
      </c>
      <c r="Q347" s="221">
        <v>0</v>
      </c>
      <c r="R347" s="221">
        <v>1202.3482177200001</v>
      </c>
      <c r="S347" s="222">
        <v>8714</v>
      </c>
      <c r="T347" s="221">
        <v>10477262.369212082</v>
      </c>
      <c r="U347" s="221">
        <v>0</v>
      </c>
      <c r="V347" s="221">
        <v>0</v>
      </c>
      <c r="W347" s="221">
        <v>0</v>
      </c>
      <c r="X347" s="221">
        <v>0</v>
      </c>
      <c r="Y347" s="221">
        <v>0</v>
      </c>
      <c r="Z347" s="221">
        <v>0</v>
      </c>
      <c r="AA347" s="221">
        <v>0</v>
      </c>
      <c r="AB347" s="221">
        <v>0</v>
      </c>
      <c r="AC347" s="221">
        <v>0</v>
      </c>
      <c r="AD347" s="221">
        <v>0</v>
      </c>
      <c r="AE347" s="220"/>
      <c r="AF347" s="220"/>
      <c r="AG347" s="222">
        <v>0</v>
      </c>
      <c r="AH347" s="224">
        <v>0</v>
      </c>
      <c r="AI347" s="224">
        <v>0</v>
      </c>
      <c r="AJ347" s="224">
        <v>4</v>
      </c>
      <c r="AK347" s="224">
        <v>252</v>
      </c>
      <c r="AL347" s="220"/>
      <c r="AM347" s="222"/>
      <c r="AN347" s="220"/>
      <c r="AO347" s="222"/>
      <c r="AP347" s="222">
        <v>0</v>
      </c>
      <c r="AQ347" s="222">
        <v>0</v>
      </c>
      <c r="AR347" s="224">
        <v>0</v>
      </c>
      <c r="AS347" s="224">
        <v>0</v>
      </c>
      <c r="AT347" s="221">
        <v>0</v>
      </c>
      <c r="AU347" s="221">
        <v>0</v>
      </c>
      <c r="AV347" s="221">
        <v>0</v>
      </c>
      <c r="AW347" s="221">
        <v>0</v>
      </c>
      <c r="AX347" s="221">
        <v>0</v>
      </c>
      <c r="AY347" s="221">
        <v>0</v>
      </c>
      <c r="AZ347" s="221">
        <v>0</v>
      </c>
      <c r="BA347" s="221">
        <v>0</v>
      </c>
      <c r="BB347" s="221">
        <v>0</v>
      </c>
      <c r="BC347" s="221">
        <v>0</v>
      </c>
      <c r="BD347" s="221">
        <v>0</v>
      </c>
      <c r="BE347" s="221">
        <v>0</v>
      </c>
      <c r="BF347" s="221">
        <v>0</v>
      </c>
      <c r="BG347" s="221">
        <v>0</v>
      </c>
      <c r="BH347" s="221">
        <v>0</v>
      </c>
      <c r="BI347" s="221">
        <v>0</v>
      </c>
      <c r="BJ347" s="221">
        <v>0</v>
      </c>
      <c r="BK347" s="221">
        <v>0</v>
      </c>
      <c r="BL347" s="221">
        <v>0</v>
      </c>
      <c r="BM347" s="221">
        <v>0</v>
      </c>
      <c r="BN347" s="221">
        <v>0</v>
      </c>
      <c r="BO347" s="221">
        <v>0</v>
      </c>
      <c r="BP347" s="221">
        <v>0</v>
      </c>
      <c r="BQ347" s="213" t="s">
        <v>102</v>
      </c>
    </row>
    <row r="348" spans="1:69" x14ac:dyDescent="0.3">
      <c r="A348" s="220">
        <v>46508</v>
      </c>
      <c r="B348" s="221">
        <v>1198.53724801</v>
      </c>
      <c r="C348" s="222"/>
      <c r="D348" s="221">
        <v>1198.53724801</v>
      </c>
      <c r="E348" s="222">
        <v>1</v>
      </c>
      <c r="F348" s="222">
        <v>1.0021028962834913</v>
      </c>
      <c r="G348" s="222">
        <v>1.0010745240000001</v>
      </c>
      <c r="H348" s="222">
        <v>1.0031796836165197</v>
      </c>
      <c r="I348" s="221">
        <v>3.8109697100000002</v>
      </c>
      <c r="J348" s="221">
        <v>0</v>
      </c>
      <c r="K348" s="221">
        <v>3.8109697100000002</v>
      </c>
      <c r="L348" s="221">
        <v>1202.3482177200001</v>
      </c>
      <c r="M348" s="223"/>
      <c r="N348" s="221">
        <v>0</v>
      </c>
      <c r="O348" s="221">
        <v>0</v>
      </c>
      <c r="P348" s="221">
        <v>0</v>
      </c>
      <c r="Q348" s="221">
        <v>0</v>
      </c>
      <c r="R348" s="221">
        <v>1202.3482177200001</v>
      </c>
      <c r="S348" s="222">
        <v>8714</v>
      </c>
      <c r="T348" s="221">
        <v>10477262.369212082</v>
      </c>
      <c r="U348" s="221">
        <v>0</v>
      </c>
      <c r="V348" s="221">
        <v>0</v>
      </c>
      <c r="W348" s="221">
        <v>0</v>
      </c>
      <c r="X348" s="221">
        <v>0</v>
      </c>
      <c r="Y348" s="221">
        <v>0</v>
      </c>
      <c r="Z348" s="221">
        <v>0</v>
      </c>
      <c r="AA348" s="221">
        <v>0</v>
      </c>
      <c r="AB348" s="221">
        <v>0</v>
      </c>
      <c r="AC348" s="221">
        <v>0</v>
      </c>
      <c r="AD348" s="221">
        <v>0</v>
      </c>
      <c r="AE348" s="220"/>
      <c r="AF348" s="220"/>
      <c r="AG348" s="222">
        <v>0</v>
      </c>
      <c r="AH348" s="224">
        <v>0</v>
      </c>
      <c r="AI348" s="224">
        <v>0</v>
      </c>
      <c r="AJ348" s="224">
        <v>4</v>
      </c>
      <c r="AK348" s="224">
        <v>252</v>
      </c>
      <c r="AL348" s="220"/>
      <c r="AM348" s="222"/>
      <c r="AN348" s="220"/>
      <c r="AO348" s="222"/>
      <c r="AP348" s="222">
        <v>0</v>
      </c>
      <c r="AQ348" s="222">
        <v>0</v>
      </c>
      <c r="AR348" s="224">
        <v>0</v>
      </c>
      <c r="AS348" s="224">
        <v>0</v>
      </c>
      <c r="AT348" s="221">
        <v>0</v>
      </c>
      <c r="AU348" s="221">
        <v>0</v>
      </c>
      <c r="AV348" s="221">
        <v>0</v>
      </c>
      <c r="AW348" s="221">
        <v>0</v>
      </c>
      <c r="AX348" s="221">
        <v>0</v>
      </c>
      <c r="AY348" s="221">
        <v>0</v>
      </c>
      <c r="AZ348" s="221">
        <v>0</v>
      </c>
      <c r="BA348" s="221">
        <v>0</v>
      </c>
      <c r="BB348" s="221">
        <v>0</v>
      </c>
      <c r="BC348" s="221">
        <v>0</v>
      </c>
      <c r="BD348" s="221">
        <v>0</v>
      </c>
      <c r="BE348" s="221">
        <v>0</v>
      </c>
      <c r="BF348" s="221">
        <v>0</v>
      </c>
      <c r="BG348" s="221">
        <v>0</v>
      </c>
      <c r="BH348" s="221">
        <v>0</v>
      </c>
      <c r="BI348" s="221">
        <v>0</v>
      </c>
      <c r="BJ348" s="221">
        <v>0</v>
      </c>
      <c r="BK348" s="221">
        <v>0</v>
      </c>
      <c r="BL348" s="221">
        <v>0</v>
      </c>
      <c r="BM348" s="221">
        <v>0</v>
      </c>
      <c r="BN348" s="221">
        <v>0</v>
      </c>
      <c r="BO348" s="221">
        <v>0</v>
      </c>
      <c r="BP348" s="221">
        <v>0</v>
      </c>
      <c r="BQ348" s="213" t="s">
        <v>102</v>
      </c>
    </row>
    <row r="349" spans="1:69" x14ac:dyDescent="0.3">
      <c r="A349" s="220">
        <v>46509</v>
      </c>
      <c r="B349" s="221">
        <v>1198.53724801</v>
      </c>
      <c r="C349" s="222"/>
      <c r="D349" s="221">
        <v>1198.53724801</v>
      </c>
      <c r="E349" s="222">
        <v>1</v>
      </c>
      <c r="F349" s="222">
        <v>1.0021028962834913</v>
      </c>
      <c r="G349" s="222">
        <v>1.0010745240000001</v>
      </c>
      <c r="H349" s="222">
        <v>1.0031796836165197</v>
      </c>
      <c r="I349" s="221">
        <v>3.8109697100000002</v>
      </c>
      <c r="J349" s="221">
        <v>0</v>
      </c>
      <c r="K349" s="221">
        <v>3.8109697100000002</v>
      </c>
      <c r="L349" s="221">
        <v>1202.3482177200001</v>
      </c>
      <c r="M349" s="223"/>
      <c r="N349" s="221">
        <v>0</v>
      </c>
      <c r="O349" s="221">
        <v>0</v>
      </c>
      <c r="P349" s="221">
        <v>0</v>
      </c>
      <c r="Q349" s="221">
        <v>0</v>
      </c>
      <c r="R349" s="221">
        <v>1202.3482177200001</v>
      </c>
      <c r="S349" s="222">
        <v>8714</v>
      </c>
      <c r="T349" s="221">
        <v>10477262.369212082</v>
      </c>
      <c r="U349" s="221">
        <v>0</v>
      </c>
      <c r="V349" s="221">
        <v>0</v>
      </c>
      <c r="W349" s="221">
        <v>0</v>
      </c>
      <c r="X349" s="221">
        <v>0</v>
      </c>
      <c r="Y349" s="221">
        <v>0</v>
      </c>
      <c r="Z349" s="221">
        <v>0</v>
      </c>
      <c r="AA349" s="221">
        <v>0</v>
      </c>
      <c r="AB349" s="221">
        <v>0</v>
      </c>
      <c r="AC349" s="221">
        <v>0</v>
      </c>
      <c r="AD349" s="221">
        <v>0</v>
      </c>
      <c r="AE349" s="220"/>
      <c r="AF349" s="220"/>
      <c r="AG349" s="222">
        <v>0</v>
      </c>
      <c r="AH349" s="224">
        <v>0</v>
      </c>
      <c r="AI349" s="224">
        <v>0</v>
      </c>
      <c r="AJ349" s="224">
        <v>4</v>
      </c>
      <c r="AK349" s="224">
        <v>252</v>
      </c>
      <c r="AL349" s="220"/>
      <c r="AM349" s="222"/>
      <c r="AN349" s="220"/>
      <c r="AO349" s="222"/>
      <c r="AP349" s="222">
        <v>0</v>
      </c>
      <c r="AQ349" s="222">
        <v>0</v>
      </c>
      <c r="AR349" s="224">
        <v>0</v>
      </c>
      <c r="AS349" s="224">
        <v>0</v>
      </c>
      <c r="AT349" s="221">
        <v>0</v>
      </c>
      <c r="AU349" s="221">
        <v>0</v>
      </c>
      <c r="AV349" s="221">
        <v>0</v>
      </c>
      <c r="AW349" s="221">
        <v>0</v>
      </c>
      <c r="AX349" s="221">
        <v>0</v>
      </c>
      <c r="AY349" s="221">
        <v>0</v>
      </c>
      <c r="AZ349" s="221">
        <v>0</v>
      </c>
      <c r="BA349" s="221">
        <v>0</v>
      </c>
      <c r="BB349" s="221">
        <v>0</v>
      </c>
      <c r="BC349" s="221">
        <v>0</v>
      </c>
      <c r="BD349" s="221">
        <v>0</v>
      </c>
      <c r="BE349" s="221">
        <v>0</v>
      </c>
      <c r="BF349" s="221">
        <v>0</v>
      </c>
      <c r="BG349" s="221">
        <v>0</v>
      </c>
      <c r="BH349" s="221">
        <v>0</v>
      </c>
      <c r="BI349" s="221">
        <v>0</v>
      </c>
      <c r="BJ349" s="221">
        <v>0</v>
      </c>
      <c r="BK349" s="221">
        <v>0</v>
      </c>
      <c r="BL349" s="221">
        <v>0</v>
      </c>
      <c r="BM349" s="221">
        <v>0</v>
      </c>
      <c r="BN349" s="221">
        <v>0</v>
      </c>
      <c r="BO349" s="221">
        <v>0</v>
      </c>
      <c r="BP349" s="221">
        <v>0</v>
      </c>
      <c r="BQ349" s="213" t="s">
        <v>102</v>
      </c>
    </row>
    <row r="350" spans="1:69" x14ac:dyDescent="0.3">
      <c r="A350" s="220">
        <v>46510</v>
      </c>
      <c r="B350" s="221">
        <v>1198.53724801</v>
      </c>
      <c r="C350" s="222"/>
      <c r="D350" s="221">
        <v>1198.53724801</v>
      </c>
      <c r="E350" s="222">
        <v>1.00052531</v>
      </c>
      <c r="F350" s="222">
        <v>1.0026293109559379</v>
      </c>
      <c r="G350" s="222">
        <v>1.0013433350000001</v>
      </c>
      <c r="H350" s="222">
        <v>1.0039761770441491</v>
      </c>
      <c r="I350" s="221">
        <v>4.7655962299999999</v>
      </c>
      <c r="J350" s="221">
        <v>0</v>
      </c>
      <c r="K350" s="221">
        <v>4.7655962299999999</v>
      </c>
      <c r="L350" s="221">
        <v>1203.30284424</v>
      </c>
      <c r="M350" s="223"/>
      <c r="N350" s="221">
        <v>0</v>
      </c>
      <c r="O350" s="221">
        <v>0</v>
      </c>
      <c r="P350" s="221">
        <v>0</v>
      </c>
      <c r="Q350" s="221">
        <v>0</v>
      </c>
      <c r="R350" s="221">
        <v>1203.30284424</v>
      </c>
      <c r="S350" s="222">
        <v>8714</v>
      </c>
      <c r="T350" s="221">
        <v>10485580.984707359</v>
      </c>
      <c r="U350" s="221">
        <v>0</v>
      </c>
      <c r="V350" s="221">
        <v>0</v>
      </c>
      <c r="W350" s="221">
        <v>0</v>
      </c>
      <c r="X350" s="221">
        <v>0</v>
      </c>
      <c r="Y350" s="221">
        <v>0</v>
      </c>
      <c r="Z350" s="221">
        <v>0</v>
      </c>
      <c r="AA350" s="221">
        <v>0</v>
      </c>
      <c r="AB350" s="221">
        <v>0</v>
      </c>
      <c r="AC350" s="221">
        <v>0</v>
      </c>
      <c r="AD350" s="221">
        <v>0</v>
      </c>
      <c r="AE350" s="220"/>
      <c r="AF350" s="220"/>
      <c r="AG350" s="222">
        <v>0</v>
      </c>
      <c r="AH350" s="224">
        <v>0</v>
      </c>
      <c r="AI350" s="224">
        <v>0</v>
      </c>
      <c r="AJ350" s="224">
        <v>5</v>
      </c>
      <c r="AK350" s="224">
        <v>252</v>
      </c>
      <c r="AL350" s="220"/>
      <c r="AM350" s="222"/>
      <c r="AN350" s="220"/>
      <c r="AO350" s="222"/>
      <c r="AP350" s="222">
        <v>0</v>
      </c>
      <c r="AQ350" s="222">
        <v>0</v>
      </c>
      <c r="AR350" s="224">
        <v>0</v>
      </c>
      <c r="AS350" s="224">
        <v>0</v>
      </c>
      <c r="AT350" s="221">
        <v>0</v>
      </c>
      <c r="AU350" s="221">
        <v>0</v>
      </c>
      <c r="AV350" s="221">
        <v>0</v>
      </c>
      <c r="AW350" s="221">
        <v>0</v>
      </c>
      <c r="AX350" s="221">
        <v>0</v>
      </c>
      <c r="AY350" s="221">
        <v>0</v>
      </c>
      <c r="AZ350" s="221">
        <v>0</v>
      </c>
      <c r="BA350" s="221">
        <v>0</v>
      </c>
      <c r="BB350" s="221">
        <v>0</v>
      </c>
      <c r="BC350" s="221">
        <v>0</v>
      </c>
      <c r="BD350" s="221">
        <v>0</v>
      </c>
      <c r="BE350" s="221">
        <v>0</v>
      </c>
      <c r="BF350" s="221">
        <v>0</v>
      </c>
      <c r="BG350" s="221">
        <v>0</v>
      </c>
      <c r="BH350" s="221">
        <v>0</v>
      </c>
      <c r="BI350" s="221">
        <v>0</v>
      </c>
      <c r="BJ350" s="221">
        <v>0</v>
      </c>
      <c r="BK350" s="221">
        <v>0</v>
      </c>
      <c r="BL350" s="221">
        <v>0</v>
      </c>
      <c r="BM350" s="221">
        <v>0</v>
      </c>
      <c r="BN350" s="221">
        <v>0</v>
      </c>
      <c r="BO350" s="221">
        <v>0</v>
      </c>
      <c r="BP350" s="221">
        <v>0</v>
      </c>
      <c r="BQ350" s="213" t="s">
        <v>102</v>
      </c>
    </row>
    <row r="351" spans="1:69" x14ac:dyDescent="0.3">
      <c r="A351" s="220">
        <v>46511</v>
      </c>
      <c r="B351" s="221">
        <v>1198.53724801</v>
      </c>
      <c r="C351" s="222"/>
      <c r="D351" s="221">
        <v>1198.53724801</v>
      </c>
      <c r="E351" s="222">
        <v>1.00052531</v>
      </c>
      <c r="F351" s="222">
        <v>1.0031560021592762</v>
      </c>
      <c r="G351" s="222">
        <v>1.001612218</v>
      </c>
      <c r="H351" s="222">
        <v>1.0047733061600079</v>
      </c>
      <c r="I351" s="221">
        <v>5.7209850299999996</v>
      </c>
      <c r="J351" s="221">
        <v>0</v>
      </c>
      <c r="K351" s="221">
        <v>5.7209850299999996</v>
      </c>
      <c r="L351" s="221">
        <v>1204.2582330400001</v>
      </c>
      <c r="M351" s="223"/>
      <c r="N351" s="221">
        <v>0</v>
      </c>
      <c r="O351" s="221">
        <v>0</v>
      </c>
      <c r="P351" s="221">
        <v>0</v>
      </c>
      <c r="Q351" s="221">
        <v>0</v>
      </c>
      <c r="R351" s="221">
        <v>1204.2582330400001</v>
      </c>
      <c r="S351" s="222">
        <v>8714</v>
      </c>
      <c r="T351" s="221">
        <v>10493906.242710561</v>
      </c>
      <c r="U351" s="221">
        <v>0</v>
      </c>
      <c r="V351" s="221">
        <v>0</v>
      </c>
      <c r="W351" s="221">
        <v>0</v>
      </c>
      <c r="X351" s="221">
        <v>0</v>
      </c>
      <c r="Y351" s="221">
        <v>0</v>
      </c>
      <c r="Z351" s="221">
        <v>0</v>
      </c>
      <c r="AA351" s="221">
        <v>0</v>
      </c>
      <c r="AB351" s="221">
        <v>0</v>
      </c>
      <c r="AC351" s="221">
        <v>0</v>
      </c>
      <c r="AD351" s="221">
        <v>0</v>
      </c>
      <c r="AE351" s="220"/>
      <c r="AF351" s="220"/>
      <c r="AG351" s="222">
        <v>0</v>
      </c>
      <c r="AH351" s="224">
        <v>0</v>
      </c>
      <c r="AI351" s="224">
        <v>0</v>
      </c>
      <c r="AJ351" s="224">
        <v>6</v>
      </c>
      <c r="AK351" s="224">
        <v>252</v>
      </c>
      <c r="AL351" s="220"/>
      <c r="AM351" s="222"/>
      <c r="AN351" s="220"/>
      <c r="AO351" s="222"/>
      <c r="AP351" s="222">
        <v>0</v>
      </c>
      <c r="AQ351" s="222">
        <v>0</v>
      </c>
      <c r="AR351" s="224">
        <v>0</v>
      </c>
      <c r="AS351" s="224">
        <v>0</v>
      </c>
      <c r="AT351" s="221">
        <v>0</v>
      </c>
      <c r="AU351" s="221">
        <v>0</v>
      </c>
      <c r="AV351" s="221">
        <v>0</v>
      </c>
      <c r="AW351" s="221">
        <v>0</v>
      </c>
      <c r="AX351" s="221">
        <v>0</v>
      </c>
      <c r="AY351" s="221">
        <v>0</v>
      </c>
      <c r="AZ351" s="221">
        <v>0</v>
      </c>
      <c r="BA351" s="221">
        <v>0</v>
      </c>
      <c r="BB351" s="221">
        <v>0</v>
      </c>
      <c r="BC351" s="221">
        <v>0</v>
      </c>
      <c r="BD351" s="221">
        <v>0</v>
      </c>
      <c r="BE351" s="221">
        <v>0</v>
      </c>
      <c r="BF351" s="221">
        <v>0</v>
      </c>
      <c r="BG351" s="221">
        <v>0</v>
      </c>
      <c r="BH351" s="221">
        <v>0</v>
      </c>
      <c r="BI351" s="221">
        <v>0</v>
      </c>
      <c r="BJ351" s="221">
        <v>0</v>
      </c>
      <c r="BK351" s="221">
        <v>0</v>
      </c>
      <c r="BL351" s="221">
        <v>0</v>
      </c>
      <c r="BM351" s="221">
        <v>0</v>
      </c>
      <c r="BN351" s="221">
        <v>0</v>
      </c>
      <c r="BO351" s="221">
        <v>0</v>
      </c>
      <c r="BP351" s="221">
        <v>0</v>
      </c>
      <c r="BQ351" s="213" t="s">
        <v>102</v>
      </c>
    </row>
    <row r="352" spans="1:69" x14ac:dyDescent="0.3">
      <c r="A352" s="220">
        <v>46512</v>
      </c>
      <c r="B352" s="221">
        <v>1198.53724801</v>
      </c>
      <c r="C352" s="222"/>
      <c r="D352" s="221">
        <v>1198.53724801</v>
      </c>
      <c r="E352" s="222">
        <v>1.00052531</v>
      </c>
      <c r="F352" s="222">
        <v>1.0036829700387706</v>
      </c>
      <c r="G352" s="222">
        <v>1.001881174</v>
      </c>
      <c r="H352" s="222">
        <v>1.0055710723074067</v>
      </c>
      <c r="I352" s="221">
        <v>6.6771373000000001</v>
      </c>
      <c r="J352" s="221">
        <v>0</v>
      </c>
      <c r="K352" s="221">
        <v>6.6771373000000001</v>
      </c>
      <c r="L352" s="221">
        <v>1205.2143853099999</v>
      </c>
      <c r="M352" s="223"/>
      <c r="N352" s="221">
        <v>0</v>
      </c>
      <c r="O352" s="221">
        <v>0</v>
      </c>
      <c r="P352" s="221">
        <v>0</v>
      </c>
      <c r="Q352" s="221">
        <v>0</v>
      </c>
      <c r="R352" s="221">
        <v>1205.2143853099999</v>
      </c>
      <c r="S352" s="222">
        <v>8714</v>
      </c>
      <c r="T352" s="221">
        <v>10502238.153591339</v>
      </c>
      <c r="U352" s="221">
        <v>0</v>
      </c>
      <c r="V352" s="221">
        <v>0</v>
      </c>
      <c r="W352" s="221">
        <v>0</v>
      </c>
      <c r="X352" s="221">
        <v>0</v>
      </c>
      <c r="Y352" s="221">
        <v>0</v>
      </c>
      <c r="Z352" s="221">
        <v>0</v>
      </c>
      <c r="AA352" s="221">
        <v>0</v>
      </c>
      <c r="AB352" s="221">
        <v>0</v>
      </c>
      <c r="AC352" s="221">
        <v>0</v>
      </c>
      <c r="AD352" s="221">
        <v>0</v>
      </c>
      <c r="AE352" s="220"/>
      <c r="AF352" s="220"/>
      <c r="AG352" s="222">
        <v>0</v>
      </c>
      <c r="AH352" s="224">
        <v>0</v>
      </c>
      <c r="AI352" s="224">
        <v>0</v>
      </c>
      <c r="AJ352" s="224">
        <v>7</v>
      </c>
      <c r="AK352" s="224">
        <v>252</v>
      </c>
      <c r="AL352" s="220"/>
      <c r="AM352" s="222"/>
      <c r="AN352" s="220"/>
      <c r="AO352" s="222"/>
      <c r="AP352" s="222">
        <v>0</v>
      </c>
      <c r="AQ352" s="222">
        <v>0</v>
      </c>
      <c r="AR352" s="224">
        <v>0</v>
      </c>
      <c r="AS352" s="224">
        <v>0</v>
      </c>
      <c r="AT352" s="221">
        <v>0</v>
      </c>
      <c r="AU352" s="221">
        <v>0</v>
      </c>
      <c r="AV352" s="221">
        <v>0</v>
      </c>
      <c r="AW352" s="221">
        <v>0</v>
      </c>
      <c r="AX352" s="221">
        <v>0</v>
      </c>
      <c r="AY352" s="221">
        <v>0</v>
      </c>
      <c r="AZ352" s="221">
        <v>0</v>
      </c>
      <c r="BA352" s="221">
        <v>0</v>
      </c>
      <c r="BB352" s="221">
        <v>0</v>
      </c>
      <c r="BC352" s="221">
        <v>0</v>
      </c>
      <c r="BD352" s="221">
        <v>0</v>
      </c>
      <c r="BE352" s="221">
        <v>0</v>
      </c>
      <c r="BF352" s="221">
        <v>0</v>
      </c>
      <c r="BG352" s="221">
        <v>0</v>
      </c>
      <c r="BH352" s="221">
        <v>0</v>
      </c>
      <c r="BI352" s="221">
        <v>0</v>
      </c>
      <c r="BJ352" s="221">
        <v>0</v>
      </c>
      <c r="BK352" s="221">
        <v>0</v>
      </c>
      <c r="BL352" s="221">
        <v>0</v>
      </c>
      <c r="BM352" s="221">
        <v>0</v>
      </c>
      <c r="BN352" s="221">
        <v>0</v>
      </c>
      <c r="BO352" s="221">
        <v>0</v>
      </c>
      <c r="BP352" s="221">
        <v>0</v>
      </c>
      <c r="BQ352" s="213" t="s">
        <v>102</v>
      </c>
    </row>
    <row r="353" spans="1:69" x14ac:dyDescent="0.3">
      <c r="A353" s="220">
        <v>46513</v>
      </c>
      <c r="B353" s="221">
        <v>1198.53724801</v>
      </c>
      <c r="C353" s="222"/>
      <c r="D353" s="221">
        <v>1198.53724801</v>
      </c>
      <c r="E353" s="222">
        <v>1.00052531</v>
      </c>
      <c r="F353" s="222">
        <v>1.0042102147397616</v>
      </c>
      <c r="G353" s="222">
        <v>1.0021502019999999</v>
      </c>
      <c r="H353" s="222">
        <v>1.0063694648019625</v>
      </c>
      <c r="I353" s="221">
        <v>7.6340410500000004</v>
      </c>
      <c r="J353" s="221">
        <v>0</v>
      </c>
      <c r="K353" s="221">
        <v>7.6340410500000004</v>
      </c>
      <c r="L353" s="221">
        <v>1206.1712890599999</v>
      </c>
      <c r="M353" s="223"/>
      <c r="N353" s="221">
        <v>0</v>
      </c>
      <c r="O353" s="221">
        <v>0</v>
      </c>
      <c r="P353" s="221">
        <v>0</v>
      </c>
      <c r="Q353" s="221">
        <v>0</v>
      </c>
      <c r="R353" s="221">
        <v>1206.1712890599999</v>
      </c>
      <c r="S353" s="222">
        <v>8714</v>
      </c>
      <c r="T353" s="221">
        <v>10510576.61286884</v>
      </c>
      <c r="U353" s="221">
        <v>0</v>
      </c>
      <c r="V353" s="221">
        <v>0</v>
      </c>
      <c r="W353" s="221">
        <v>0</v>
      </c>
      <c r="X353" s="221">
        <v>0</v>
      </c>
      <c r="Y353" s="221">
        <v>0</v>
      </c>
      <c r="Z353" s="221">
        <v>0</v>
      </c>
      <c r="AA353" s="221">
        <v>0</v>
      </c>
      <c r="AB353" s="221">
        <v>0</v>
      </c>
      <c r="AC353" s="221">
        <v>0</v>
      </c>
      <c r="AD353" s="221">
        <v>0</v>
      </c>
      <c r="AE353" s="220"/>
      <c r="AF353" s="220"/>
      <c r="AG353" s="222">
        <v>0</v>
      </c>
      <c r="AH353" s="224">
        <v>0</v>
      </c>
      <c r="AI353" s="224">
        <v>0</v>
      </c>
      <c r="AJ353" s="224">
        <v>8</v>
      </c>
      <c r="AK353" s="224">
        <v>252</v>
      </c>
      <c r="AL353" s="220"/>
      <c r="AM353" s="222"/>
      <c r="AN353" s="220"/>
      <c r="AO353" s="222"/>
      <c r="AP353" s="222">
        <v>0</v>
      </c>
      <c r="AQ353" s="222">
        <v>0</v>
      </c>
      <c r="AR353" s="224">
        <v>0</v>
      </c>
      <c r="AS353" s="224">
        <v>0</v>
      </c>
      <c r="AT353" s="221">
        <v>0</v>
      </c>
      <c r="AU353" s="221">
        <v>0</v>
      </c>
      <c r="AV353" s="221">
        <v>0</v>
      </c>
      <c r="AW353" s="221">
        <v>0</v>
      </c>
      <c r="AX353" s="221">
        <v>0</v>
      </c>
      <c r="AY353" s="221">
        <v>0</v>
      </c>
      <c r="AZ353" s="221">
        <v>0</v>
      </c>
      <c r="BA353" s="221">
        <v>0</v>
      </c>
      <c r="BB353" s="221">
        <v>0</v>
      </c>
      <c r="BC353" s="221">
        <v>0</v>
      </c>
      <c r="BD353" s="221">
        <v>0</v>
      </c>
      <c r="BE353" s="221">
        <v>0</v>
      </c>
      <c r="BF353" s="221">
        <v>0</v>
      </c>
      <c r="BG353" s="221">
        <v>0</v>
      </c>
      <c r="BH353" s="221">
        <v>0</v>
      </c>
      <c r="BI353" s="221">
        <v>0</v>
      </c>
      <c r="BJ353" s="221">
        <v>0</v>
      </c>
      <c r="BK353" s="221">
        <v>0</v>
      </c>
      <c r="BL353" s="221">
        <v>0</v>
      </c>
      <c r="BM353" s="221">
        <v>0</v>
      </c>
      <c r="BN353" s="221">
        <v>0</v>
      </c>
      <c r="BO353" s="221">
        <v>0</v>
      </c>
      <c r="BP353" s="221">
        <v>0</v>
      </c>
      <c r="BQ353" s="213" t="s">
        <v>102</v>
      </c>
    </row>
    <row r="354" spans="1:69" x14ac:dyDescent="0.3">
      <c r="A354" s="220">
        <v>46514</v>
      </c>
      <c r="B354" s="221">
        <v>1198.53724801</v>
      </c>
      <c r="C354" s="222"/>
      <c r="D354" s="221">
        <v>1198.53724801</v>
      </c>
      <c r="E354" s="222">
        <v>1.00052531</v>
      </c>
      <c r="F354" s="222">
        <v>1.0047377364076666</v>
      </c>
      <c r="G354" s="222">
        <v>1.0024193020000001</v>
      </c>
      <c r="H354" s="222">
        <v>1.0071685040238574</v>
      </c>
      <c r="I354" s="221">
        <v>8.59171905</v>
      </c>
      <c r="J354" s="221">
        <v>0</v>
      </c>
      <c r="K354" s="221">
        <v>8.59171905</v>
      </c>
      <c r="L354" s="221">
        <v>1207.1289670599999</v>
      </c>
      <c r="M354" s="223"/>
      <c r="N354" s="221">
        <v>0</v>
      </c>
      <c r="O354" s="221">
        <v>0</v>
      </c>
      <c r="P354" s="221">
        <v>0</v>
      </c>
      <c r="Q354" s="221">
        <v>0</v>
      </c>
      <c r="R354" s="221">
        <v>1207.1289670599999</v>
      </c>
      <c r="S354" s="222">
        <v>8714</v>
      </c>
      <c r="T354" s="221">
        <v>10518921.81896084</v>
      </c>
      <c r="U354" s="221">
        <v>0</v>
      </c>
      <c r="V354" s="221">
        <v>0</v>
      </c>
      <c r="W354" s="221">
        <v>0</v>
      </c>
      <c r="X354" s="221">
        <v>0</v>
      </c>
      <c r="Y354" s="221">
        <v>0</v>
      </c>
      <c r="Z354" s="221">
        <v>0</v>
      </c>
      <c r="AA354" s="221">
        <v>0</v>
      </c>
      <c r="AB354" s="221">
        <v>0</v>
      </c>
      <c r="AC354" s="221">
        <v>0</v>
      </c>
      <c r="AD354" s="221">
        <v>0</v>
      </c>
      <c r="AE354" s="220"/>
      <c r="AF354" s="220"/>
      <c r="AG354" s="222">
        <v>0</v>
      </c>
      <c r="AH354" s="224">
        <v>0</v>
      </c>
      <c r="AI354" s="224">
        <v>0</v>
      </c>
      <c r="AJ354" s="224">
        <v>9</v>
      </c>
      <c r="AK354" s="224">
        <v>252</v>
      </c>
      <c r="AL354" s="220"/>
      <c r="AM354" s="222"/>
      <c r="AN354" s="220"/>
      <c r="AO354" s="222"/>
      <c r="AP354" s="222">
        <v>0</v>
      </c>
      <c r="AQ354" s="222">
        <v>0</v>
      </c>
      <c r="AR354" s="224">
        <v>0</v>
      </c>
      <c r="AS354" s="224">
        <v>0</v>
      </c>
      <c r="AT354" s="221">
        <v>0</v>
      </c>
      <c r="AU354" s="221">
        <v>0</v>
      </c>
      <c r="AV354" s="221">
        <v>0</v>
      </c>
      <c r="AW354" s="221">
        <v>0</v>
      </c>
      <c r="AX354" s="221">
        <v>0</v>
      </c>
      <c r="AY354" s="221">
        <v>0</v>
      </c>
      <c r="AZ354" s="221">
        <v>0</v>
      </c>
      <c r="BA354" s="221">
        <v>0</v>
      </c>
      <c r="BB354" s="221">
        <v>0</v>
      </c>
      <c r="BC354" s="221">
        <v>0</v>
      </c>
      <c r="BD354" s="221">
        <v>0</v>
      </c>
      <c r="BE354" s="221">
        <v>0</v>
      </c>
      <c r="BF354" s="221">
        <v>0</v>
      </c>
      <c r="BG354" s="221">
        <v>0</v>
      </c>
      <c r="BH354" s="221">
        <v>0</v>
      </c>
      <c r="BI354" s="221">
        <v>0</v>
      </c>
      <c r="BJ354" s="221">
        <v>0</v>
      </c>
      <c r="BK354" s="221">
        <v>0</v>
      </c>
      <c r="BL354" s="221">
        <v>0</v>
      </c>
      <c r="BM354" s="221">
        <v>0</v>
      </c>
      <c r="BN354" s="221">
        <v>0</v>
      </c>
      <c r="BO354" s="221">
        <v>0</v>
      </c>
      <c r="BP354" s="221">
        <v>0</v>
      </c>
      <c r="BQ354" s="213" t="s">
        <v>102</v>
      </c>
    </row>
    <row r="355" spans="1:69" x14ac:dyDescent="0.3">
      <c r="A355" s="220">
        <v>46515</v>
      </c>
      <c r="B355" s="221">
        <v>1198.53724801</v>
      </c>
      <c r="C355" s="222"/>
      <c r="D355" s="221">
        <v>1198.53724801</v>
      </c>
      <c r="E355" s="222">
        <v>1</v>
      </c>
      <c r="F355" s="222">
        <v>1.0047377364076666</v>
      </c>
      <c r="G355" s="222">
        <v>1.0024193020000001</v>
      </c>
      <c r="H355" s="222">
        <v>1.0071685040238574</v>
      </c>
      <c r="I355" s="221">
        <v>8.59171905</v>
      </c>
      <c r="J355" s="221">
        <v>0</v>
      </c>
      <c r="K355" s="221">
        <v>8.59171905</v>
      </c>
      <c r="L355" s="221">
        <v>1207.1289670599999</v>
      </c>
      <c r="M355" s="223"/>
      <c r="N355" s="221">
        <v>0</v>
      </c>
      <c r="O355" s="221">
        <v>0</v>
      </c>
      <c r="P355" s="221">
        <v>0</v>
      </c>
      <c r="Q355" s="221">
        <v>0</v>
      </c>
      <c r="R355" s="221">
        <v>1207.1289670599999</v>
      </c>
      <c r="S355" s="222">
        <v>8714</v>
      </c>
      <c r="T355" s="221">
        <v>10518921.81896084</v>
      </c>
      <c r="U355" s="221">
        <v>0</v>
      </c>
      <c r="V355" s="221">
        <v>0</v>
      </c>
      <c r="W355" s="221">
        <v>0</v>
      </c>
      <c r="X355" s="221">
        <v>0</v>
      </c>
      <c r="Y355" s="221">
        <v>0</v>
      </c>
      <c r="Z355" s="221">
        <v>0</v>
      </c>
      <c r="AA355" s="221">
        <v>0</v>
      </c>
      <c r="AB355" s="221">
        <v>0</v>
      </c>
      <c r="AC355" s="221">
        <v>0</v>
      </c>
      <c r="AD355" s="221">
        <v>0</v>
      </c>
      <c r="AE355" s="220"/>
      <c r="AF355" s="220"/>
      <c r="AG355" s="222">
        <v>0</v>
      </c>
      <c r="AH355" s="224">
        <v>0</v>
      </c>
      <c r="AI355" s="224">
        <v>0</v>
      </c>
      <c r="AJ355" s="224">
        <v>9</v>
      </c>
      <c r="AK355" s="224">
        <v>252</v>
      </c>
      <c r="AL355" s="220"/>
      <c r="AM355" s="222"/>
      <c r="AN355" s="220"/>
      <c r="AO355" s="222"/>
      <c r="AP355" s="222">
        <v>0</v>
      </c>
      <c r="AQ355" s="222">
        <v>0</v>
      </c>
      <c r="AR355" s="224">
        <v>0</v>
      </c>
      <c r="AS355" s="224">
        <v>0</v>
      </c>
      <c r="AT355" s="221">
        <v>0</v>
      </c>
      <c r="AU355" s="221">
        <v>0</v>
      </c>
      <c r="AV355" s="221">
        <v>0</v>
      </c>
      <c r="AW355" s="221">
        <v>0</v>
      </c>
      <c r="AX355" s="221">
        <v>0</v>
      </c>
      <c r="AY355" s="221">
        <v>0</v>
      </c>
      <c r="AZ355" s="221">
        <v>0</v>
      </c>
      <c r="BA355" s="221">
        <v>0</v>
      </c>
      <c r="BB355" s="221">
        <v>0</v>
      </c>
      <c r="BC355" s="221">
        <v>0</v>
      </c>
      <c r="BD355" s="221">
        <v>0</v>
      </c>
      <c r="BE355" s="221">
        <v>0</v>
      </c>
      <c r="BF355" s="221">
        <v>0</v>
      </c>
      <c r="BG355" s="221">
        <v>0</v>
      </c>
      <c r="BH355" s="221">
        <v>0</v>
      </c>
      <c r="BI355" s="221">
        <v>0</v>
      </c>
      <c r="BJ355" s="221">
        <v>0</v>
      </c>
      <c r="BK355" s="221">
        <v>0</v>
      </c>
      <c r="BL355" s="221">
        <v>0</v>
      </c>
      <c r="BM355" s="221">
        <v>0</v>
      </c>
      <c r="BN355" s="221">
        <v>0</v>
      </c>
      <c r="BO355" s="221">
        <v>0</v>
      </c>
      <c r="BP355" s="221">
        <v>0</v>
      </c>
      <c r="BQ355" s="213" t="s">
        <v>102</v>
      </c>
    </row>
    <row r="356" spans="1:69" x14ac:dyDescent="0.3">
      <c r="A356" s="220">
        <v>46516</v>
      </c>
      <c r="B356" s="221">
        <v>1198.53724801</v>
      </c>
      <c r="C356" s="222"/>
      <c r="D356" s="221">
        <v>1198.53724801</v>
      </c>
      <c r="E356" s="222">
        <v>1</v>
      </c>
      <c r="F356" s="222">
        <v>1.0047377364076666</v>
      </c>
      <c r="G356" s="222">
        <v>1.0024193020000001</v>
      </c>
      <c r="H356" s="222">
        <v>1.0071685040238574</v>
      </c>
      <c r="I356" s="221">
        <v>8.59171905</v>
      </c>
      <c r="J356" s="221">
        <v>0</v>
      </c>
      <c r="K356" s="221">
        <v>8.59171905</v>
      </c>
      <c r="L356" s="221">
        <v>1207.1289670599999</v>
      </c>
      <c r="M356" s="223"/>
      <c r="N356" s="221">
        <v>0</v>
      </c>
      <c r="O356" s="221">
        <v>0</v>
      </c>
      <c r="P356" s="221">
        <v>0</v>
      </c>
      <c r="Q356" s="221">
        <v>0</v>
      </c>
      <c r="R356" s="221">
        <v>1207.1289670599999</v>
      </c>
      <c r="S356" s="222">
        <v>8714</v>
      </c>
      <c r="T356" s="221">
        <v>10518921.81896084</v>
      </c>
      <c r="U356" s="221">
        <v>0</v>
      </c>
      <c r="V356" s="221">
        <v>0</v>
      </c>
      <c r="W356" s="221">
        <v>0</v>
      </c>
      <c r="X356" s="221">
        <v>0</v>
      </c>
      <c r="Y356" s="221">
        <v>0</v>
      </c>
      <c r="Z356" s="221">
        <v>0</v>
      </c>
      <c r="AA356" s="221">
        <v>0</v>
      </c>
      <c r="AB356" s="221">
        <v>0</v>
      </c>
      <c r="AC356" s="221">
        <v>0</v>
      </c>
      <c r="AD356" s="221">
        <v>0</v>
      </c>
      <c r="AE356" s="220"/>
      <c r="AF356" s="220"/>
      <c r="AG356" s="222">
        <v>0</v>
      </c>
      <c r="AH356" s="224">
        <v>0</v>
      </c>
      <c r="AI356" s="224">
        <v>0</v>
      </c>
      <c r="AJ356" s="224">
        <v>9</v>
      </c>
      <c r="AK356" s="224">
        <v>252</v>
      </c>
      <c r="AL356" s="220"/>
      <c r="AM356" s="222"/>
      <c r="AN356" s="220"/>
      <c r="AO356" s="222"/>
      <c r="AP356" s="222">
        <v>0</v>
      </c>
      <c r="AQ356" s="222">
        <v>0</v>
      </c>
      <c r="AR356" s="224">
        <v>0</v>
      </c>
      <c r="AS356" s="224">
        <v>0</v>
      </c>
      <c r="AT356" s="221">
        <v>0</v>
      </c>
      <c r="AU356" s="221">
        <v>0</v>
      </c>
      <c r="AV356" s="221">
        <v>0</v>
      </c>
      <c r="AW356" s="221">
        <v>0</v>
      </c>
      <c r="AX356" s="221">
        <v>0</v>
      </c>
      <c r="AY356" s="221">
        <v>0</v>
      </c>
      <c r="AZ356" s="221">
        <v>0</v>
      </c>
      <c r="BA356" s="221">
        <v>0</v>
      </c>
      <c r="BB356" s="221">
        <v>0</v>
      </c>
      <c r="BC356" s="221">
        <v>0</v>
      </c>
      <c r="BD356" s="221">
        <v>0</v>
      </c>
      <c r="BE356" s="221">
        <v>0</v>
      </c>
      <c r="BF356" s="221">
        <v>0</v>
      </c>
      <c r="BG356" s="221">
        <v>0</v>
      </c>
      <c r="BH356" s="221">
        <v>0</v>
      </c>
      <c r="BI356" s="221">
        <v>0</v>
      </c>
      <c r="BJ356" s="221">
        <v>0</v>
      </c>
      <c r="BK356" s="221">
        <v>0</v>
      </c>
      <c r="BL356" s="221">
        <v>0</v>
      </c>
      <c r="BM356" s="221">
        <v>0</v>
      </c>
      <c r="BN356" s="221">
        <v>0</v>
      </c>
      <c r="BO356" s="221">
        <v>0</v>
      </c>
      <c r="BP356" s="221">
        <v>0</v>
      </c>
      <c r="BQ356" s="213" t="s">
        <v>102</v>
      </c>
    </row>
    <row r="357" spans="1:69" x14ac:dyDescent="0.3">
      <c r="A357" s="220">
        <v>46517</v>
      </c>
      <c r="B357" s="221">
        <v>1198.53724801</v>
      </c>
      <c r="C357" s="222"/>
      <c r="D357" s="221">
        <v>1198.53724801</v>
      </c>
      <c r="E357" s="222">
        <v>1.00052531</v>
      </c>
      <c r="F357" s="222">
        <v>1.0052655351879789</v>
      </c>
      <c r="G357" s="222">
        <v>1.0026884739999999</v>
      </c>
      <c r="H357" s="222">
        <v>1.0079681702673857</v>
      </c>
      <c r="I357" s="221">
        <v>9.5501485400000004</v>
      </c>
      <c r="J357" s="221">
        <v>0</v>
      </c>
      <c r="K357" s="221">
        <v>9.5501485400000004</v>
      </c>
      <c r="L357" s="221">
        <v>1208.08739655</v>
      </c>
      <c r="M357" s="223"/>
      <c r="N357" s="221">
        <v>0</v>
      </c>
      <c r="O357" s="221">
        <v>0</v>
      </c>
      <c r="P357" s="221">
        <v>0</v>
      </c>
      <c r="Q357" s="221">
        <v>0</v>
      </c>
      <c r="R357" s="221">
        <v>1208.08739655</v>
      </c>
      <c r="S357" s="222">
        <v>8714</v>
      </c>
      <c r="T357" s="221">
        <v>10527273.5735367</v>
      </c>
      <c r="U357" s="221">
        <v>0</v>
      </c>
      <c r="V357" s="221">
        <v>0</v>
      </c>
      <c r="W357" s="221">
        <v>0</v>
      </c>
      <c r="X357" s="221">
        <v>0</v>
      </c>
      <c r="Y357" s="221">
        <v>0</v>
      </c>
      <c r="Z357" s="221">
        <v>0</v>
      </c>
      <c r="AA357" s="221">
        <v>0</v>
      </c>
      <c r="AB357" s="221">
        <v>0</v>
      </c>
      <c r="AC357" s="221">
        <v>0</v>
      </c>
      <c r="AD357" s="221">
        <v>0</v>
      </c>
      <c r="AE357" s="220"/>
      <c r="AF357" s="220"/>
      <c r="AG357" s="222">
        <v>0</v>
      </c>
      <c r="AH357" s="224">
        <v>0</v>
      </c>
      <c r="AI357" s="224">
        <v>0</v>
      </c>
      <c r="AJ357" s="224">
        <v>10</v>
      </c>
      <c r="AK357" s="224">
        <v>252</v>
      </c>
      <c r="AL357" s="220"/>
      <c r="AM357" s="222"/>
      <c r="AN357" s="220"/>
      <c r="AO357" s="222"/>
      <c r="AP357" s="222">
        <v>0</v>
      </c>
      <c r="AQ357" s="222">
        <v>0</v>
      </c>
      <c r="AR357" s="224">
        <v>0</v>
      </c>
      <c r="AS357" s="224">
        <v>0</v>
      </c>
      <c r="AT357" s="221">
        <v>0</v>
      </c>
      <c r="AU357" s="221">
        <v>0</v>
      </c>
      <c r="AV357" s="221">
        <v>0</v>
      </c>
      <c r="AW357" s="221">
        <v>0</v>
      </c>
      <c r="AX357" s="221">
        <v>0</v>
      </c>
      <c r="AY357" s="221">
        <v>0</v>
      </c>
      <c r="AZ357" s="221">
        <v>0</v>
      </c>
      <c r="BA357" s="221">
        <v>0</v>
      </c>
      <c r="BB357" s="221">
        <v>0</v>
      </c>
      <c r="BC357" s="221">
        <v>0</v>
      </c>
      <c r="BD357" s="221">
        <v>0</v>
      </c>
      <c r="BE357" s="221">
        <v>0</v>
      </c>
      <c r="BF357" s="221">
        <v>0</v>
      </c>
      <c r="BG357" s="221">
        <v>0</v>
      </c>
      <c r="BH357" s="221">
        <v>0</v>
      </c>
      <c r="BI357" s="221">
        <v>0</v>
      </c>
      <c r="BJ357" s="221">
        <v>0</v>
      </c>
      <c r="BK357" s="221">
        <v>0</v>
      </c>
      <c r="BL357" s="221">
        <v>0</v>
      </c>
      <c r="BM357" s="221">
        <v>0</v>
      </c>
      <c r="BN357" s="221">
        <v>0</v>
      </c>
      <c r="BO357" s="221">
        <v>0</v>
      </c>
      <c r="BP357" s="221">
        <v>0</v>
      </c>
      <c r="BQ357" s="213" t="s">
        <v>102</v>
      </c>
    </row>
    <row r="358" spans="1:69" x14ac:dyDescent="0.3">
      <c r="A358" s="220">
        <v>46518</v>
      </c>
      <c r="B358" s="221">
        <v>1198.53724801</v>
      </c>
      <c r="C358" s="222"/>
      <c r="D358" s="221">
        <v>1198.53724801</v>
      </c>
      <c r="E358" s="222">
        <v>1.00052531</v>
      </c>
      <c r="F358" s="222">
        <v>1.0057936112262684</v>
      </c>
      <c r="G358" s="222">
        <v>1.0029577190000001</v>
      </c>
      <c r="H358" s="222">
        <v>1.0087684648703756</v>
      </c>
      <c r="I358" s="221">
        <v>10.50933191</v>
      </c>
      <c r="J358" s="221">
        <v>0</v>
      </c>
      <c r="K358" s="221">
        <v>10.50933191</v>
      </c>
      <c r="L358" s="221">
        <v>1209.0465799199999</v>
      </c>
      <c r="M358" s="223"/>
      <c r="N358" s="221">
        <v>0</v>
      </c>
      <c r="O358" s="221">
        <v>0</v>
      </c>
      <c r="P358" s="221">
        <v>0</v>
      </c>
      <c r="Q358" s="221">
        <v>0</v>
      </c>
      <c r="R358" s="221">
        <v>1209.04657991</v>
      </c>
      <c r="S358" s="222">
        <v>8714</v>
      </c>
      <c r="T358" s="221">
        <v>10535631.89733574</v>
      </c>
      <c r="U358" s="221">
        <v>0</v>
      </c>
      <c r="V358" s="221">
        <v>0</v>
      </c>
      <c r="W358" s="221">
        <v>0</v>
      </c>
      <c r="X358" s="221">
        <v>0</v>
      </c>
      <c r="Y358" s="221">
        <v>0</v>
      </c>
      <c r="Z358" s="221">
        <v>0</v>
      </c>
      <c r="AA358" s="221">
        <v>0</v>
      </c>
      <c r="AB358" s="221">
        <v>0</v>
      </c>
      <c r="AC358" s="221">
        <v>0</v>
      </c>
      <c r="AD358" s="221">
        <v>0</v>
      </c>
      <c r="AE358" s="220"/>
      <c r="AF358" s="220"/>
      <c r="AG358" s="222">
        <v>0</v>
      </c>
      <c r="AH358" s="224">
        <v>0</v>
      </c>
      <c r="AI358" s="224">
        <v>0</v>
      </c>
      <c r="AJ358" s="224">
        <v>11</v>
      </c>
      <c r="AK358" s="224">
        <v>252</v>
      </c>
      <c r="AL358" s="220"/>
      <c r="AM358" s="222"/>
      <c r="AN358" s="220"/>
      <c r="AO358" s="222"/>
      <c r="AP358" s="222">
        <v>0</v>
      </c>
      <c r="AQ358" s="222">
        <v>0</v>
      </c>
      <c r="AR358" s="224">
        <v>0</v>
      </c>
      <c r="AS358" s="224">
        <v>0</v>
      </c>
      <c r="AT358" s="221">
        <v>0</v>
      </c>
      <c r="AU358" s="221">
        <v>0</v>
      </c>
      <c r="AV358" s="221">
        <v>0</v>
      </c>
      <c r="AW358" s="221">
        <v>0</v>
      </c>
      <c r="AX358" s="221">
        <v>0</v>
      </c>
      <c r="AY358" s="221">
        <v>0</v>
      </c>
      <c r="AZ358" s="221">
        <v>0</v>
      </c>
      <c r="BA358" s="221">
        <v>0</v>
      </c>
      <c r="BB358" s="221">
        <v>0</v>
      </c>
      <c r="BC358" s="221">
        <v>0</v>
      </c>
      <c r="BD358" s="221">
        <v>0</v>
      </c>
      <c r="BE358" s="221">
        <v>0</v>
      </c>
      <c r="BF358" s="221">
        <v>0</v>
      </c>
      <c r="BG358" s="221">
        <v>0</v>
      </c>
      <c r="BH358" s="221">
        <v>0</v>
      </c>
      <c r="BI358" s="221">
        <v>0</v>
      </c>
      <c r="BJ358" s="221">
        <v>0</v>
      </c>
      <c r="BK358" s="221">
        <v>0</v>
      </c>
      <c r="BL358" s="221">
        <v>0</v>
      </c>
      <c r="BM358" s="221">
        <v>0</v>
      </c>
      <c r="BN358" s="221">
        <v>0</v>
      </c>
      <c r="BO358" s="221">
        <v>0</v>
      </c>
      <c r="BP358" s="221">
        <v>0</v>
      </c>
      <c r="BQ358" s="213" t="s">
        <v>102</v>
      </c>
    </row>
    <row r="359" spans="1:69" x14ac:dyDescent="0.3">
      <c r="A359" s="220">
        <v>46519</v>
      </c>
      <c r="B359" s="221">
        <v>1198.53724801</v>
      </c>
      <c r="C359" s="222"/>
      <c r="D359" s="221">
        <v>1198.53724801</v>
      </c>
      <c r="E359" s="222">
        <v>1.00052531</v>
      </c>
      <c r="F359" s="222">
        <v>1.0063219646681818</v>
      </c>
      <c r="G359" s="222">
        <v>1.003227036</v>
      </c>
      <c r="H359" s="222">
        <v>1.0095693971925104</v>
      </c>
      <c r="I359" s="221">
        <v>11.46927874</v>
      </c>
      <c r="J359" s="221">
        <v>0</v>
      </c>
      <c r="K359" s="221">
        <v>11.46927874</v>
      </c>
      <c r="L359" s="221">
        <v>1210.0065267499999</v>
      </c>
      <c r="M359" s="223"/>
      <c r="N359" s="221">
        <v>0</v>
      </c>
      <c r="O359" s="221">
        <v>0</v>
      </c>
      <c r="P359" s="221">
        <v>0</v>
      </c>
      <c r="Q359" s="221">
        <v>0</v>
      </c>
      <c r="R359" s="221">
        <v>1210.0065267499999</v>
      </c>
      <c r="S359" s="222">
        <v>8714</v>
      </c>
      <c r="T359" s="221">
        <v>10543996.874099499</v>
      </c>
      <c r="U359" s="221">
        <v>0</v>
      </c>
      <c r="V359" s="221">
        <v>0</v>
      </c>
      <c r="W359" s="221">
        <v>0</v>
      </c>
      <c r="X359" s="221">
        <v>0</v>
      </c>
      <c r="Y359" s="221">
        <v>0</v>
      </c>
      <c r="Z359" s="221">
        <v>0</v>
      </c>
      <c r="AA359" s="221">
        <v>0</v>
      </c>
      <c r="AB359" s="221">
        <v>0</v>
      </c>
      <c r="AC359" s="221">
        <v>0</v>
      </c>
      <c r="AD359" s="221">
        <v>0</v>
      </c>
      <c r="AE359" s="220"/>
      <c r="AF359" s="220"/>
      <c r="AG359" s="222">
        <v>0</v>
      </c>
      <c r="AH359" s="224">
        <v>0</v>
      </c>
      <c r="AI359" s="224">
        <v>0</v>
      </c>
      <c r="AJ359" s="224">
        <v>12</v>
      </c>
      <c r="AK359" s="224">
        <v>252</v>
      </c>
      <c r="AL359" s="220"/>
      <c r="AM359" s="222"/>
      <c r="AN359" s="220"/>
      <c r="AO359" s="222"/>
      <c r="AP359" s="222">
        <v>0</v>
      </c>
      <c r="AQ359" s="222">
        <v>0</v>
      </c>
      <c r="AR359" s="224">
        <v>0</v>
      </c>
      <c r="AS359" s="224">
        <v>0</v>
      </c>
      <c r="AT359" s="221">
        <v>0</v>
      </c>
      <c r="AU359" s="221">
        <v>0</v>
      </c>
      <c r="AV359" s="221">
        <v>0</v>
      </c>
      <c r="AW359" s="221">
        <v>0</v>
      </c>
      <c r="AX359" s="221">
        <v>0</v>
      </c>
      <c r="AY359" s="221">
        <v>0</v>
      </c>
      <c r="AZ359" s="221">
        <v>0</v>
      </c>
      <c r="BA359" s="221">
        <v>0</v>
      </c>
      <c r="BB359" s="221">
        <v>0</v>
      </c>
      <c r="BC359" s="221">
        <v>0</v>
      </c>
      <c r="BD359" s="221">
        <v>0</v>
      </c>
      <c r="BE359" s="221">
        <v>0</v>
      </c>
      <c r="BF359" s="221">
        <v>0</v>
      </c>
      <c r="BG359" s="221">
        <v>0</v>
      </c>
      <c r="BH359" s="221">
        <v>0</v>
      </c>
      <c r="BI359" s="221">
        <v>0</v>
      </c>
      <c r="BJ359" s="221">
        <v>0</v>
      </c>
      <c r="BK359" s="221">
        <v>0</v>
      </c>
      <c r="BL359" s="221">
        <v>0</v>
      </c>
      <c r="BM359" s="221">
        <v>0</v>
      </c>
      <c r="BN359" s="221">
        <v>0</v>
      </c>
      <c r="BO359" s="221">
        <v>0</v>
      </c>
      <c r="BP359" s="221">
        <v>0</v>
      </c>
      <c r="BQ359" s="213" t="s">
        <v>102</v>
      </c>
    </row>
    <row r="360" spans="1:69" x14ac:dyDescent="0.3">
      <c r="A360" s="220">
        <v>46520</v>
      </c>
      <c r="B360" s="221">
        <v>1198.53724801</v>
      </c>
      <c r="C360" s="222"/>
      <c r="D360" s="221">
        <v>1198.53724801</v>
      </c>
      <c r="E360" s="222">
        <v>1.00052531</v>
      </c>
      <c r="F360" s="222">
        <v>1.0068505956594416</v>
      </c>
      <c r="G360" s="222">
        <v>1.003496425</v>
      </c>
      <c r="H360" s="222">
        <v>1.010370977609105</v>
      </c>
      <c r="I360" s="221">
        <v>12.430003429999999</v>
      </c>
      <c r="J360" s="221">
        <v>0</v>
      </c>
      <c r="K360" s="221">
        <v>12.430003429999999</v>
      </c>
      <c r="L360" s="221">
        <v>1210.9672514399999</v>
      </c>
      <c r="M360" s="223"/>
      <c r="N360" s="221">
        <v>0</v>
      </c>
      <c r="O360" s="221">
        <v>0</v>
      </c>
      <c r="P360" s="221">
        <v>0</v>
      </c>
      <c r="Q360" s="221">
        <v>0</v>
      </c>
      <c r="R360" s="221">
        <v>1210.9672514399999</v>
      </c>
      <c r="S360" s="222">
        <v>8714</v>
      </c>
      <c r="T360" s="221">
        <v>10552368.629048159</v>
      </c>
      <c r="U360" s="221">
        <v>0</v>
      </c>
      <c r="V360" s="221">
        <v>0</v>
      </c>
      <c r="W360" s="221">
        <v>0</v>
      </c>
      <c r="X360" s="221">
        <v>0</v>
      </c>
      <c r="Y360" s="221">
        <v>0</v>
      </c>
      <c r="Z360" s="221">
        <v>0</v>
      </c>
      <c r="AA360" s="221">
        <v>0</v>
      </c>
      <c r="AB360" s="221">
        <v>0</v>
      </c>
      <c r="AC360" s="221">
        <v>0</v>
      </c>
      <c r="AD360" s="221">
        <v>0</v>
      </c>
      <c r="AE360" s="220"/>
      <c r="AF360" s="220"/>
      <c r="AG360" s="222">
        <v>0</v>
      </c>
      <c r="AH360" s="224">
        <v>0</v>
      </c>
      <c r="AI360" s="224">
        <v>0</v>
      </c>
      <c r="AJ360" s="224">
        <v>13</v>
      </c>
      <c r="AK360" s="224">
        <v>252</v>
      </c>
      <c r="AL360" s="220"/>
      <c r="AM360" s="222"/>
      <c r="AN360" s="220"/>
      <c r="AO360" s="222"/>
      <c r="AP360" s="222">
        <v>0</v>
      </c>
      <c r="AQ360" s="222">
        <v>0</v>
      </c>
      <c r="AR360" s="224">
        <v>0</v>
      </c>
      <c r="AS360" s="224">
        <v>0</v>
      </c>
      <c r="AT360" s="221">
        <v>0</v>
      </c>
      <c r="AU360" s="221">
        <v>0</v>
      </c>
      <c r="AV360" s="221">
        <v>0</v>
      </c>
      <c r="AW360" s="221">
        <v>0</v>
      </c>
      <c r="AX360" s="221">
        <v>0</v>
      </c>
      <c r="AY360" s="221">
        <v>0</v>
      </c>
      <c r="AZ360" s="221">
        <v>0</v>
      </c>
      <c r="BA360" s="221">
        <v>0</v>
      </c>
      <c r="BB360" s="221">
        <v>0</v>
      </c>
      <c r="BC360" s="221">
        <v>0</v>
      </c>
      <c r="BD360" s="221">
        <v>0</v>
      </c>
      <c r="BE360" s="221">
        <v>0</v>
      </c>
      <c r="BF360" s="221">
        <v>0</v>
      </c>
      <c r="BG360" s="221">
        <v>0</v>
      </c>
      <c r="BH360" s="221">
        <v>0</v>
      </c>
      <c r="BI360" s="221">
        <v>0</v>
      </c>
      <c r="BJ360" s="221">
        <v>0</v>
      </c>
      <c r="BK360" s="221">
        <v>0</v>
      </c>
      <c r="BL360" s="221">
        <v>0</v>
      </c>
      <c r="BM360" s="221">
        <v>0</v>
      </c>
      <c r="BN360" s="221">
        <v>0</v>
      </c>
      <c r="BO360" s="221">
        <v>0</v>
      </c>
      <c r="BP360" s="221">
        <v>0</v>
      </c>
      <c r="BQ360" s="213" t="s">
        <v>102</v>
      </c>
    </row>
    <row r="361" spans="1:69" x14ac:dyDescent="0.3">
      <c r="A361" s="220">
        <v>46521</v>
      </c>
      <c r="B361" s="221">
        <v>1198.53724801</v>
      </c>
      <c r="C361" s="222"/>
      <c r="D361" s="221">
        <v>1198.53724801</v>
      </c>
      <c r="E361" s="222">
        <v>1.00052531</v>
      </c>
      <c r="F361" s="222">
        <v>1.0073795043458473</v>
      </c>
      <c r="G361" s="222">
        <v>1.0037658869999999</v>
      </c>
      <c r="H361" s="222">
        <v>1.0111731773631165</v>
      </c>
      <c r="I361" s="221">
        <v>13.391468809999999</v>
      </c>
      <c r="J361" s="221">
        <v>0</v>
      </c>
      <c r="K361" s="221">
        <v>13.391468809999999</v>
      </c>
      <c r="L361" s="221">
        <v>1211.9287168200001</v>
      </c>
      <c r="M361" s="223"/>
      <c r="N361" s="221">
        <v>0</v>
      </c>
      <c r="O361" s="221">
        <v>0</v>
      </c>
      <c r="P361" s="221">
        <v>0</v>
      </c>
      <c r="Q361" s="221">
        <v>0</v>
      </c>
      <c r="R361" s="221">
        <v>1211.9287168200001</v>
      </c>
      <c r="S361" s="222">
        <v>8714</v>
      </c>
      <c r="T361" s="221">
        <v>10560746.838369481</v>
      </c>
      <c r="U361" s="221">
        <v>0</v>
      </c>
      <c r="V361" s="221">
        <v>0</v>
      </c>
      <c r="W361" s="221">
        <v>0</v>
      </c>
      <c r="X361" s="221">
        <v>0</v>
      </c>
      <c r="Y361" s="221">
        <v>0</v>
      </c>
      <c r="Z361" s="221">
        <v>0</v>
      </c>
      <c r="AA361" s="221">
        <v>0</v>
      </c>
      <c r="AB361" s="221">
        <v>0</v>
      </c>
      <c r="AC361" s="221">
        <v>0</v>
      </c>
      <c r="AD361" s="221">
        <v>0</v>
      </c>
      <c r="AE361" s="220"/>
      <c r="AF361" s="220"/>
      <c r="AG361" s="222">
        <v>0</v>
      </c>
      <c r="AH361" s="224">
        <v>0</v>
      </c>
      <c r="AI361" s="224">
        <v>0</v>
      </c>
      <c r="AJ361" s="224">
        <v>14</v>
      </c>
      <c r="AK361" s="224">
        <v>252</v>
      </c>
      <c r="AL361" s="220"/>
      <c r="AM361" s="222"/>
      <c r="AN361" s="220"/>
      <c r="AO361" s="222"/>
      <c r="AP361" s="222">
        <v>0</v>
      </c>
      <c r="AQ361" s="222">
        <v>0</v>
      </c>
      <c r="AR361" s="224">
        <v>0</v>
      </c>
      <c r="AS361" s="224">
        <v>0</v>
      </c>
      <c r="AT361" s="221">
        <v>0</v>
      </c>
      <c r="AU361" s="221">
        <v>0</v>
      </c>
      <c r="AV361" s="221">
        <v>0</v>
      </c>
      <c r="AW361" s="221">
        <v>0</v>
      </c>
      <c r="AX361" s="221">
        <v>0</v>
      </c>
      <c r="AY361" s="221">
        <v>0</v>
      </c>
      <c r="AZ361" s="221">
        <v>0</v>
      </c>
      <c r="BA361" s="221">
        <v>0</v>
      </c>
      <c r="BB361" s="221">
        <v>0</v>
      </c>
      <c r="BC361" s="221">
        <v>0</v>
      </c>
      <c r="BD361" s="221">
        <v>0</v>
      </c>
      <c r="BE361" s="221">
        <v>0</v>
      </c>
      <c r="BF361" s="221">
        <v>0</v>
      </c>
      <c r="BG361" s="221">
        <v>0</v>
      </c>
      <c r="BH361" s="221">
        <v>0</v>
      </c>
      <c r="BI361" s="221">
        <v>0</v>
      </c>
      <c r="BJ361" s="221">
        <v>0</v>
      </c>
      <c r="BK361" s="221">
        <v>0</v>
      </c>
      <c r="BL361" s="221">
        <v>0</v>
      </c>
      <c r="BM361" s="221">
        <v>0</v>
      </c>
      <c r="BN361" s="221">
        <v>0</v>
      </c>
      <c r="BO361" s="221">
        <v>0</v>
      </c>
      <c r="BP361" s="221">
        <v>0</v>
      </c>
      <c r="BQ361" s="213" t="s">
        <v>102</v>
      </c>
    </row>
    <row r="362" spans="1:69" x14ac:dyDescent="0.3">
      <c r="A362" s="220">
        <v>46522</v>
      </c>
      <c r="B362" s="221">
        <v>1198.53724801</v>
      </c>
      <c r="C362" s="222"/>
      <c r="D362" s="221">
        <v>1198.53724801</v>
      </c>
      <c r="E362" s="222">
        <v>1</v>
      </c>
      <c r="F362" s="222">
        <v>1.0073795043458473</v>
      </c>
      <c r="G362" s="222">
        <v>1.0037658869999999</v>
      </c>
      <c r="H362" s="222">
        <v>1.0111731773631165</v>
      </c>
      <c r="I362" s="221">
        <v>13.391468809999999</v>
      </c>
      <c r="J362" s="221">
        <v>0</v>
      </c>
      <c r="K362" s="221">
        <v>13.391468809999999</v>
      </c>
      <c r="L362" s="221">
        <v>1211.9287168200001</v>
      </c>
      <c r="M362" s="223"/>
      <c r="N362" s="221">
        <v>0</v>
      </c>
      <c r="O362" s="221">
        <v>0</v>
      </c>
      <c r="P362" s="221">
        <v>0</v>
      </c>
      <c r="Q362" s="221">
        <v>0</v>
      </c>
      <c r="R362" s="221">
        <v>1211.9287168200001</v>
      </c>
      <c r="S362" s="222">
        <v>8714</v>
      </c>
      <c r="T362" s="221">
        <v>10560746.838369481</v>
      </c>
      <c r="U362" s="221">
        <v>0</v>
      </c>
      <c r="V362" s="221">
        <v>0</v>
      </c>
      <c r="W362" s="221">
        <v>0</v>
      </c>
      <c r="X362" s="221">
        <v>0</v>
      </c>
      <c r="Y362" s="221">
        <v>0</v>
      </c>
      <c r="Z362" s="221">
        <v>0</v>
      </c>
      <c r="AA362" s="221">
        <v>0</v>
      </c>
      <c r="AB362" s="221">
        <v>0</v>
      </c>
      <c r="AC362" s="221">
        <v>0</v>
      </c>
      <c r="AD362" s="221">
        <v>0</v>
      </c>
      <c r="AE362" s="220"/>
      <c r="AF362" s="220"/>
      <c r="AG362" s="222">
        <v>0</v>
      </c>
      <c r="AH362" s="224">
        <v>0</v>
      </c>
      <c r="AI362" s="224">
        <v>0</v>
      </c>
      <c r="AJ362" s="224">
        <v>14</v>
      </c>
      <c r="AK362" s="224">
        <v>252</v>
      </c>
      <c r="AL362" s="220"/>
      <c r="AM362" s="222"/>
      <c r="AN362" s="220"/>
      <c r="AO362" s="222"/>
      <c r="AP362" s="222">
        <v>0</v>
      </c>
      <c r="AQ362" s="222">
        <v>0</v>
      </c>
      <c r="AR362" s="224">
        <v>0</v>
      </c>
      <c r="AS362" s="224">
        <v>0</v>
      </c>
      <c r="AT362" s="221">
        <v>0</v>
      </c>
      <c r="AU362" s="221">
        <v>0</v>
      </c>
      <c r="AV362" s="221">
        <v>0</v>
      </c>
      <c r="AW362" s="221">
        <v>0</v>
      </c>
      <c r="AX362" s="221">
        <v>0</v>
      </c>
      <c r="AY362" s="221">
        <v>0</v>
      </c>
      <c r="AZ362" s="221">
        <v>0</v>
      </c>
      <c r="BA362" s="221">
        <v>0</v>
      </c>
      <c r="BB362" s="221">
        <v>0</v>
      </c>
      <c r="BC362" s="221">
        <v>0</v>
      </c>
      <c r="BD362" s="221">
        <v>0</v>
      </c>
      <c r="BE362" s="221">
        <v>0</v>
      </c>
      <c r="BF362" s="221">
        <v>0</v>
      </c>
      <c r="BG362" s="221">
        <v>0</v>
      </c>
      <c r="BH362" s="221">
        <v>0</v>
      </c>
      <c r="BI362" s="221">
        <v>0</v>
      </c>
      <c r="BJ362" s="221">
        <v>0</v>
      </c>
      <c r="BK362" s="221">
        <v>0</v>
      </c>
      <c r="BL362" s="221">
        <v>0</v>
      </c>
      <c r="BM362" s="221">
        <v>0</v>
      </c>
      <c r="BN362" s="221">
        <v>0</v>
      </c>
      <c r="BO362" s="221">
        <v>0</v>
      </c>
      <c r="BP362" s="221">
        <v>0</v>
      </c>
      <c r="BQ362" s="213" t="s">
        <v>102</v>
      </c>
    </row>
    <row r="363" spans="1:69" x14ac:dyDescent="0.3">
      <c r="A363" s="220">
        <v>46523</v>
      </c>
      <c r="B363" s="221">
        <v>1198.53724801</v>
      </c>
      <c r="C363" s="222"/>
      <c r="D363" s="221">
        <v>1198.53724801</v>
      </c>
      <c r="E363" s="222">
        <v>1</v>
      </c>
      <c r="F363" s="222">
        <v>1.0073795043458473</v>
      </c>
      <c r="G363" s="222">
        <v>1.0037658869999999</v>
      </c>
      <c r="H363" s="222">
        <v>1.0111731773631165</v>
      </c>
      <c r="I363" s="221">
        <v>13.391468809999999</v>
      </c>
      <c r="J363" s="221">
        <v>0</v>
      </c>
      <c r="K363" s="221">
        <v>13.391468809999999</v>
      </c>
      <c r="L363" s="221">
        <v>1211.9287168200001</v>
      </c>
      <c r="M363" s="223"/>
      <c r="N363" s="221">
        <v>0</v>
      </c>
      <c r="O363" s="221">
        <v>0</v>
      </c>
      <c r="P363" s="221">
        <v>0</v>
      </c>
      <c r="Q363" s="221">
        <v>0</v>
      </c>
      <c r="R363" s="221">
        <v>1211.9287168200001</v>
      </c>
      <c r="S363" s="222">
        <v>8714</v>
      </c>
      <c r="T363" s="221">
        <v>10560746.838369481</v>
      </c>
      <c r="U363" s="221">
        <v>0</v>
      </c>
      <c r="V363" s="221">
        <v>0</v>
      </c>
      <c r="W363" s="221">
        <v>0</v>
      </c>
      <c r="X363" s="221">
        <v>0</v>
      </c>
      <c r="Y363" s="221">
        <v>0</v>
      </c>
      <c r="Z363" s="221">
        <v>0</v>
      </c>
      <c r="AA363" s="221">
        <v>0</v>
      </c>
      <c r="AB363" s="221">
        <v>0</v>
      </c>
      <c r="AC363" s="221">
        <v>0</v>
      </c>
      <c r="AD363" s="221">
        <v>0</v>
      </c>
      <c r="AE363" s="220"/>
      <c r="AF363" s="220"/>
      <c r="AG363" s="222">
        <v>0</v>
      </c>
      <c r="AH363" s="224">
        <v>0</v>
      </c>
      <c r="AI363" s="224">
        <v>0</v>
      </c>
      <c r="AJ363" s="224">
        <v>14</v>
      </c>
      <c r="AK363" s="224">
        <v>252</v>
      </c>
      <c r="AL363" s="220"/>
      <c r="AM363" s="222"/>
      <c r="AN363" s="220"/>
      <c r="AO363" s="222"/>
      <c r="AP363" s="222">
        <v>0</v>
      </c>
      <c r="AQ363" s="222">
        <v>0</v>
      </c>
      <c r="AR363" s="224">
        <v>0</v>
      </c>
      <c r="AS363" s="224">
        <v>0</v>
      </c>
      <c r="AT363" s="221">
        <v>0</v>
      </c>
      <c r="AU363" s="221">
        <v>0</v>
      </c>
      <c r="AV363" s="221">
        <v>0</v>
      </c>
      <c r="AW363" s="221">
        <v>0</v>
      </c>
      <c r="AX363" s="221">
        <v>0</v>
      </c>
      <c r="AY363" s="221">
        <v>0</v>
      </c>
      <c r="AZ363" s="221">
        <v>0</v>
      </c>
      <c r="BA363" s="221">
        <v>0</v>
      </c>
      <c r="BB363" s="221">
        <v>0</v>
      </c>
      <c r="BC363" s="221">
        <v>0</v>
      </c>
      <c r="BD363" s="221">
        <v>0</v>
      </c>
      <c r="BE363" s="221">
        <v>0</v>
      </c>
      <c r="BF363" s="221">
        <v>0</v>
      </c>
      <c r="BG363" s="221">
        <v>0</v>
      </c>
      <c r="BH363" s="221">
        <v>0</v>
      </c>
      <c r="BI363" s="221">
        <v>0</v>
      </c>
      <c r="BJ363" s="221">
        <v>0</v>
      </c>
      <c r="BK363" s="221">
        <v>0</v>
      </c>
      <c r="BL363" s="221">
        <v>0</v>
      </c>
      <c r="BM363" s="221">
        <v>0</v>
      </c>
      <c r="BN363" s="221">
        <v>0</v>
      </c>
      <c r="BO363" s="221">
        <v>0</v>
      </c>
      <c r="BP363" s="221">
        <v>0</v>
      </c>
      <c r="BQ363" s="213" t="s">
        <v>102</v>
      </c>
    </row>
    <row r="364" spans="1:69" x14ac:dyDescent="0.3">
      <c r="A364" s="220">
        <v>46524</v>
      </c>
      <c r="B364" s="221">
        <v>1198.53724801</v>
      </c>
      <c r="C364" s="222"/>
      <c r="D364" s="221">
        <v>1198.53724801</v>
      </c>
      <c r="E364" s="222">
        <v>1.00052531</v>
      </c>
      <c r="F364" s="222">
        <v>1.0079086908732753</v>
      </c>
      <c r="G364" s="222">
        <v>1.004035421</v>
      </c>
      <c r="H364" s="222">
        <v>1.0119760258937085</v>
      </c>
      <c r="I364" s="221">
        <v>14.353713239999999</v>
      </c>
      <c r="J364" s="221">
        <v>0</v>
      </c>
      <c r="K364" s="221">
        <v>14.353713239999999</v>
      </c>
      <c r="L364" s="221">
        <v>1212.8909612499999</v>
      </c>
      <c r="M364" s="223"/>
      <c r="N364" s="221">
        <v>0</v>
      </c>
      <c r="O364" s="221">
        <v>0</v>
      </c>
      <c r="P364" s="221">
        <v>0</v>
      </c>
      <c r="Q364" s="221">
        <v>0</v>
      </c>
      <c r="R364" s="221">
        <v>1212.8909612499999</v>
      </c>
      <c r="S364" s="222">
        <v>8714</v>
      </c>
      <c r="T364" s="221">
        <v>10569131.8363325</v>
      </c>
      <c r="U364" s="221">
        <v>0</v>
      </c>
      <c r="V364" s="221">
        <v>0</v>
      </c>
      <c r="W364" s="221">
        <v>0</v>
      </c>
      <c r="X364" s="221">
        <v>0</v>
      </c>
      <c r="Y364" s="221">
        <v>0</v>
      </c>
      <c r="Z364" s="221">
        <v>0</v>
      </c>
      <c r="AA364" s="221">
        <v>0</v>
      </c>
      <c r="AB364" s="221">
        <v>0</v>
      </c>
      <c r="AC364" s="221">
        <v>0</v>
      </c>
      <c r="AD364" s="221">
        <v>0</v>
      </c>
      <c r="AE364" s="220"/>
      <c r="AF364" s="220"/>
      <c r="AG364" s="222">
        <v>0</v>
      </c>
      <c r="AH364" s="224">
        <v>0</v>
      </c>
      <c r="AI364" s="224">
        <v>0</v>
      </c>
      <c r="AJ364" s="224">
        <v>15</v>
      </c>
      <c r="AK364" s="224">
        <v>252</v>
      </c>
      <c r="AL364" s="220"/>
      <c r="AM364" s="222"/>
      <c r="AN364" s="220"/>
      <c r="AO364" s="222"/>
      <c r="AP364" s="222">
        <v>0</v>
      </c>
      <c r="AQ364" s="222">
        <v>0</v>
      </c>
      <c r="AR364" s="224">
        <v>0</v>
      </c>
      <c r="AS364" s="224">
        <v>0</v>
      </c>
      <c r="AT364" s="221">
        <v>0</v>
      </c>
      <c r="AU364" s="221">
        <v>0</v>
      </c>
      <c r="AV364" s="221">
        <v>0</v>
      </c>
      <c r="AW364" s="221">
        <v>0</v>
      </c>
      <c r="AX364" s="221">
        <v>0</v>
      </c>
      <c r="AY364" s="221">
        <v>0</v>
      </c>
      <c r="AZ364" s="221">
        <v>0</v>
      </c>
      <c r="BA364" s="221">
        <v>0</v>
      </c>
      <c r="BB364" s="221">
        <v>0</v>
      </c>
      <c r="BC364" s="221">
        <v>0</v>
      </c>
      <c r="BD364" s="221">
        <v>0</v>
      </c>
      <c r="BE364" s="221">
        <v>0</v>
      </c>
      <c r="BF364" s="221">
        <v>0</v>
      </c>
      <c r="BG364" s="221">
        <v>0</v>
      </c>
      <c r="BH364" s="221">
        <v>0</v>
      </c>
      <c r="BI364" s="221">
        <v>0</v>
      </c>
      <c r="BJ364" s="221">
        <v>0</v>
      </c>
      <c r="BK364" s="221">
        <v>0</v>
      </c>
      <c r="BL364" s="221">
        <v>0</v>
      </c>
      <c r="BM364" s="221">
        <v>0</v>
      </c>
      <c r="BN364" s="221">
        <v>0</v>
      </c>
      <c r="BO364" s="221">
        <v>0</v>
      </c>
      <c r="BP364" s="221">
        <v>0</v>
      </c>
      <c r="BQ364" s="213" t="s">
        <v>102</v>
      </c>
    </row>
    <row r="365" spans="1:69" x14ac:dyDescent="0.3">
      <c r="A365" s="220">
        <v>46525</v>
      </c>
      <c r="B365" s="221">
        <v>1198.53724801</v>
      </c>
      <c r="C365" s="222"/>
      <c r="D365" s="221">
        <v>1198.53724801</v>
      </c>
      <c r="E365" s="222">
        <v>1.00052531</v>
      </c>
      <c r="F365" s="222">
        <v>1.008438155387678</v>
      </c>
      <c r="G365" s="222">
        <v>1.004305027</v>
      </c>
      <c r="H365" s="222">
        <v>1.0127795135066304</v>
      </c>
      <c r="I365" s="221">
        <v>15.31672354</v>
      </c>
      <c r="J365" s="221">
        <v>0</v>
      </c>
      <c r="K365" s="221">
        <v>15.31672354</v>
      </c>
      <c r="L365" s="221">
        <v>1213.8539715500001</v>
      </c>
      <c r="M365" s="223"/>
      <c r="N365" s="221">
        <v>0</v>
      </c>
      <c r="O365" s="221">
        <v>0</v>
      </c>
      <c r="P365" s="221">
        <v>0</v>
      </c>
      <c r="Q365" s="221">
        <v>0</v>
      </c>
      <c r="R365" s="221">
        <v>1213.8539715500001</v>
      </c>
      <c r="S365" s="222">
        <v>8714</v>
      </c>
      <c r="T365" s="221">
        <v>10577523.5080867</v>
      </c>
      <c r="U365" s="221">
        <v>0</v>
      </c>
      <c r="V365" s="221">
        <v>0</v>
      </c>
      <c r="W365" s="221">
        <v>0</v>
      </c>
      <c r="X365" s="221">
        <v>0</v>
      </c>
      <c r="Y365" s="221">
        <v>0</v>
      </c>
      <c r="Z365" s="221">
        <v>0</v>
      </c>
      <c r="AA365" s="221">
        <v>0</v>
      </c>
      <c r="AB365" s="221">
        <v>0</v>
      </c>
      <c r="AC365" s="221">
        <v>0</v>
      </c>
      <c r="AD365" s="221">
        <v>0</v>
      </c>
      <c r="AE365" s="220"/>
      <c r="AF365" s="220"/>
      <c r="AG365" s="222">
        <v>0</v>
      </c>
      <c r="AH365" s="224">
        <v>0</v>
      </c>
      <c r="AI365" s="224">
        <v>0</v>
      </c>
      <c r="AJ365" s="224">
        <v>16</v>
      </c>
      <c r="AK365" s="224">
        <v>252</v>
      </c>
      <c r="AL365" s="220"/>
      <c r="AM365" s="222"/>
      <c r="AN365" s="220"/>
      <c r="AO365" s="222"/>
      <c r="AP365" s="222">
        <v>0</v>
      </c>
      <c r="AQ365" s="222">
        <v>0</v>
      </c>
      <c r="AR365" s="224">
        <v>0</v>
      </c>
      <c r="AS365" s="224">
        <v>0</v>
      </c>
      <c r="AT365" s="221">
        <v>0</v>
      </c>
      <c r="AU365" s="221">
        <v>0</v>
      </c>
      <c r="AV365" s="221">
        <v>0</v>
      </c>
      <c r="AW365" s="221">
        <v>0</v>
      </c>
      <c r="AX365" s="221">
        <v>0</v>
      </c>
      <c r="AY365" s="221">
        <v>0</v>
      </c>
      <c r="AZ365" s="221">
        <v>0</v>
      </c>
      <c r="BA365" s="221">
        <v>0</v>
      </c>
      <c r="BB365" s="221">
        <v>0</v>
      </c>
      <c r="BC365" s="221">
        <v>0</v>
      </c>
      <c r="BD365" s="221">
        <v>0</v>
      </c>
      <c r="BE365" s="221">
        <v>0</v>
      </c>
      <c r="BF365" s="221">
        <v>0</v>
      </c>
      <c r="BG365" s="221">
        <v>0</v>
      </c>
      <c r="BH365" s="221">
        <v>0</v>
      </c>
      <c r="BI365" s="221">
        <v>0</v>
      </c>
      <c r="BJ365" s="221">
        <v>0</v>
      </c>
      <c r="BK365" s="221">
        <v>0</v>
      </c>
      <c r="BL365" s="221">
        <v>0</v>
      </c>
      <c r="BM365" s="221">
        <v>0</v>
      </c>
      <c r="BN365" s="221">
        <v>0</v>
      </c>
      <c r="BO365" s="221">
        <v>0</v>
      </c>
      <c r="BP365" s="221">
        <v>0</v>
      </c>
      <c r="BQ365" s="213" t="s">
        <v>102</v>
      </c>
    </row>
    <row r="366" spans="1:69" x14ac:dyDescent="0.3">
      <c r="A366" s="220">
        <v>46526</v>
      </c>
      <c r="B366" s="221">
        <v>1198.53724801</v>
      </c>
      <c r="C366" s="222"/>
      <c r="D366" s="221">
        <v>1198.53724801</v>
      </c>
      <c r="E366" s="222">
        <v>1.00052531</v>
      </c>
      <c r="F366" s="222">
        <v>1.0089678980350847</v>
      </c>
      <c r="G366" s="222">
        <v>1.0045747060000001</v>
      </c>
      <c r="H366" s="222">
        <v>1.0135836315059374</v>
      </c>
      <c r="I366" s="221">
        <v>16.280488909999999</v>
      </c>
      <c r="J366" s="221">
        <v>0</v>
      </c>
      <c r="K366" s="221">
        <v>16.280488909999999</v>
      </c>
      <c r="L366" s="221">
        <v>1214.81773692</v>
      </c>
      <c r="M366" s="223"/>
      <c r="N366" s="221">
        <v>0</v>
      </c>
      <c r="O366" s="221">
        <v>0</v>
      </c>
      <c r="P366" s="221">
        <v>0</v>
      </c>
      <c r="Q366" s="221">
        <v>0</v>
      </c>
      <c r="R366" s="221">
        <v>1214.81773692</v>
      </c>
      <c r="S366" s="222">
        <v>8714</v>
      </c>
      <c r="T366" s="221">
        <v>10585921.759520881</v>
      </c>
      <c r="U366" s="221">
        <v>0</v>
      </c>
      <c r="V366" s="221">
        <v>0</v>
      </c>
      <c r="W366" s="221">
        <v>0</v>
      </c>
      <c r="X366" s="221">
        <v>0</v>
      </c>
      <c r="Y366" s="221">
        <v>0</v>
      </c>
      <c r="Z366" s="221">
        <v>0</v>
      </c>
      <c r="AA366" s="221">
        <v>0</v>
      </c>
      <c r="AB366" s="221">
        <v>0</v>
      </c>
      <c r="AC366" s="221">
        <v>0</v>
      </c>
      <c r="AD366" s="221">
        <v>0</v>
      </c>
      <c r="AE366" s="220"/>
      <c r="AF366" s="220"/>
      <c r="AG366" s="222">
        <v>0</v>
      </c>
      <c r="AH366" s="224">
        <v>0</v>
      </c>
      <c r="AI366" s="224">
        <v>0</v>
      </c>
      <c r="AJ366" s="224">
        <v>17</v>
      </c>
      <c r="AK366" s="224">
        <v>252</v>
      </c>
      <c r="AL366" s="220"/>
      <c r="AM366" s="222"/>
      <c r="AN366" s="220"/>
      <c r="AO366" s="222"/>
      <c r="AP366" s="222">
        <v>0</v>
      </c>
      <c r="AQ366" s="222">
        <v>0</v>
      </c>
      <c r="AR366" s="224">
        <v>0</v>
      </c>
      <c r="AS366" s="224">
        <v>0</v>
      </c>
      <c r="AT366" s="221">
        <v>0</v>
      </c>
      <c r="AU366" s="221">
        <v>0</v>
      </c>
      <c r="AV366" s="221">
        <v>0</v>
      </c>
      <c r="AW366" s="221">
        <v>0</v>
      </c>
      <c r="AX366" s="221">
        <v>0</v>
      </c>
      <c r="AY366" s="221">
        <v>0</v>
      </c>
      <c r="AZ366" s="221">
        <v>0</v>
      </c>
      <c r="BA366" s="221">
        <v>0</v>
      </c>
      <c r="BB366" s="221">
        <v>0</v>
      </c>
      <c r="BC366" s="221">
        <v>0</v>
      </c>
      <c r="BD366" s="221">
        <v>0</v>
      </c>
      <c r="BE366" s="221">
        <v>0</v>
      </c>
      <c r="BF366" s="221">
        <v>0</v>
      </c>
      <c r="BG366" s="221">
        <v>0</v>
      </c>
      <c r="BH366" s="221">
        <v>0</v>
      </c>
      <c r="BI366" s="221">
        <v>0</v>
      </c>
      <c r="BJ366" s="221">
        <v>0</v>
      </c>
      <c r="BK366" s="221">
        <v>0</v>
      </c>
      <c r="BL366" s="221">
        <v>0</v>
      </c>
      <c r="BM366" s="221">
        <v>0</v>
      </c>
      <c r="BN366" s="221">
        <v>0</v>
      </c>
      <c r="BO366" s="221">
        <v>0</v>
      </c>
      <c r="BP366" s="221">
        <v>0</v>
      </c>
      <c r="BQ366" s="213" t="s">
        <v>102</v>
      </c>
    </row>
    <row r="367" spans="1:69" x14ac:dyDescent="0.3">
      <c r="A367" s="220">
        <v>46527</v>
      </c>
      <c r="B367" s="221">
        <v>1198.53724801</v>
      </c>
      <c r="C367" s="222"/>
      <c r="D367" s="221">
        <v>1198.53724801</v>
      </c>
      <c r="E367" s="222">
        <v>1.00052531</v>
      </c>
      <c r="F367" s="222">
        <v>1.0094979189616016</v>
      </c>
      <c r="G367" s="222">
        <v>1.0048444569999999</v>
      </c>
      <c r="H367" s="222">
        <v>1.0143883892650294</v>
      </c>
      <c r="I367" s="221">
        <v>17.245020149999998</v>
      </c>
      <c r="J367" s="221">
        <v>0</v>
      </c>
      <c r="K367" s="221">
        <v>17.245020149999998</v>
      </c>
      <c r="L367" s="221">
        <v>1215.7822681600001</v>
      </c>
      <c r="M367" s="223"/>
      <c r="N367" s="221">
        <v>0</v>
      </c>
      <c r="O367" s="221">
        <v>0</v>
      </c>
      <c r="P367" s="221">
        <v>0</v>
      </c>
      <c r="Q367" s="221">
        <v>0</v>
      </c>
      <c r="R367" s="221">
        <v>1215.7822681600001</v>
      </c>
      <c r="S367" s="222">
        <v>8714</v>
      </c>
      <c r="T367" s="221">
        <v>10594326.684746241</v>
      </c>
      <c r="U367" s="221">
        <v>0</v>
      </c>
      <c r="V367" s="221">
        <v>0</v>
      </c>
      <c r="W367" s="221">
        <v>0</v>
      </c>
      <c r="X367" s="221">
        <v>0</v>
      </c>
      <c r="Y367" s="221">
        <v>0</v>
      </c>
      <c r="Z367" s="221">
        <v>0</v>
      </c>
      <c r="AA367" s="221">
        <v>0</v>
      </c>
      <c r="AB367" s="221">
        <v>0</v>
      </c>
      <c r="AC367" s="221">
        <v>0</v>
      </c>
      <c r="AD367" s="221">
        <v>0</v>
      </c>
      <c r="AE367" s="220"/>
      <c r="AF367" s="220"/>
      <c r="AG367" s="222">
        <v>0</v>
      </c>
      <c r="AH367" s="224">
        <v>0</v>
      </c>
      <c r="AI367" s="224">
        <v>0</v>
      </c>
      <c r="AJ367" s="224">
        <v>18</v>
      </c>
      <c r="AK367" s="224">
        <v>252</v>
      </c>
      <c r="AL367" s="220"/>
      <c r="AM367" s="222"/>
      <c r="AN367" s="220"/>
      <c r="AO367" s="222"/>
      <c r="AP367" s="222">
        <v>0</v>
      </c>
      <c r="AQ367" s="222">
        <v>0</v>
      </c>
      <c r="AR367" s="224">
        <v>0</v>
      </c>
      <c r="AS367" s="224">
        <v>0</v>
      </c>
      <c r="AT367" s="221">
        <v>0</v>
      </c>
      <c r="AU367" s="221">
        <v>0</v>
      </c>
      <c r="AV367" s="221">
        <v>0</v>
      </c>
      <c r="AW367" s="221">
        <v>0</v>
      </c>
      <c r="AX367" s="221">
        <v>0</v>
      </c>
      <c r="AY367" s="221">
        <v>0</v>
      </c>
      <c r="AZ367" s="221">
        <v>0</v>
      </c>
      <c r="BA367" s="221">
        <v>0</v>
      </c>
      <c r="BB367" s="221">
        <v>0</v>
      </c>
      <c r="BC367" s="221">
        <v>0</v>
      </c>
      <c r="BD367" s="221">
        <v>0</v>
      </c>
      <c r="BE367" s="221">
        <v>0</v>
      </c>
      <c r="BF367" s="221">
        <v>0</v>
      </c>
      <c r="BG367" s="221">
        <v>0</v>
      </c>
      <c r="BH367" s="221">
        <v>0</v>
      </c>
      <c r="BI367" s="221">
        <v>0</v>
      </c>
      <c r="BJ367" s="221">
        <v>0</v>
      </c>
      <c r="BK367" s="221">
        <v>0</v>
      </c>
      <c r="BL367" s="221">
        <v>0</v>
      </c>
      <c r="BM367" s="221">
        <v>0</v>
      </c>
      <c r="BN367" s="221">
        <v>0</v>
      </c>
      <c r="BO367" s="221">
        <v>0</v>
      </c>
      <c r="BP367" s="221">
        <v>0</v>
      </c>
      <c r="BQ367" s="213" t="s">
        <v>102</v>
      </c>
    </row>
    <row r="368" spans="1:69" x14ac:dyDescent="0.3">
      <c r="A368" s="220">
        <v>46528</v>
      </c>
      <c r="B368" s="221">
        <v>1198.53724801</v>
      </c>
      <c r="C368" s="222"/>
      <c r="D368" s="221">
        <v>1198.53724801</v>
      </c>
      <c r="E368" s="222">
        <v>1.00052531</v>
      </c>
      <c r="F368" s="222">
        <v>1.0100282183134113</v>
      </c>
      <c r="G368" s="222">
        <v>1.005114281</v>
      </c>
      <c r="H368" s="222">
        <v>1.0151937881350097</v>
      </c>
      <c r="I368" s="221">
        <v>18.210320849999999</v>
      </c>
      <c r="J368" s="221">
        <v>0</v>
      </c>
      <c r="K368" s="221">
        <v>18.210320849999999</v>
      </c>
      <c r="L368" s="221">
        <v>1216.74756886</v>
      </c>
      <c r="M368" s="223"/>
      <c r="N368" s="221">
        <v>0</v>
      </c>
      <c r="O368" s="221">
        <v>0</v>
      </c>
      <c r="P368" s="221">
        <v>0</v>
      </c>
      <c r="Q368" s="221">
        <v>0</v>
      </c>
      <c r="R368" s="221">
        <v>1216.74756886</v>
      </c>
      <c r="S368" s="222">
        <v>8714</v>
      </c>
      <c r="T368" s="221">
        <v>10602738.31504604</v>
      </c>
      <c r="U368" s="221">
        <v>0</v>
      </c>
      <c r="V368" s="221">
        <v>0</v>
      </c>
      <c r="W368" s="221">
        <v>0</v>
      </c>
      <c r="X368" s="221">
        <v>0</v>
      </c>
      <c r="Y368" s="221">
        <v>0</v>
      </c>
      <c r="Z368" s="221">
        <v>0</v>
      </c>
      <c r="AA368" s="221">
        <v>0</v>
      </c>
      <c r="AB368" s="221">
        <v>0</v>
      </c>
      <c r="AC368" s="221">
        <v>0</v>
      </c>
      <c r="AD368" s="221">
        <v>0</v>
      </c>
      <c r="AE368" s="220"/>
      <c r="AF368" s="220"/>
      <c r="AG368" s="222">
        <v>0</v>
      </c>
      <c r="AH368" s="224">
        <v>0</v>
      </c>
      <c r="AI368" s="224">
        <v>0</v>
      </c>
      <c r="AJ368" s="224">
        <v>19</v>
      </c>
      <c r="AK368" s="224">
        <v>252</v>
      </c>
      <c r="AL368" s="220"/>
      <c r="AM368" s="222"/>
      <c r="AN368" s="220"/>
      <c r="AO368" s="222"/>
      <c r="AP368" s="222">
        <v>0</v>
      </c>
      <c r="AQ368" s="222">
        <v>0</v>
      </c>
      <c r="AR368" s="224">
        <v>0</v>
      </c>
      <c r="AS368" s="224">
        <v>0</v>
      </c>
      <c r="AT368" s="221">
        <v>0</v>
      </c>
      <c r="AU368" s="221">
        <v>0</v>
      </c>
      <c r="AV368" s="221">
        <v>0</v>
      </c>
      <c r="AW368" s="221">
        <v>0</v>
      </c>
      <c r="AX368" s="221">
        <v>0</v>
      </c>
      <c r="AY368" s="221">
        <v>0</v>
      </c>
      <c r="AZ368" s="221">
        <v>0</v>
      </c>
      <c r="BA368" s="221">
        <v>0</v>
      </c>
      <c r="BB368" s="221">
        <v>0</v>
      </c>
      <c r="BC368" s="221">
        <v>0</v>
      </c>
      <c r="BD368" s="221">
        <v>0</v>
      </c>
      <c r="BE368" s="221">
        <v>0</v>
      </c>
      <c r="BF368" s="221">
        <v>0</v>
      </c>
      <c r="BG368" s="221">
        <v>0</v>
      </c>
      <c r="BH368" s="221">
        <v>0</v>
      </c>
      <c r="BI368" s="221">
        <v>0</v>
      </c>
      <c r="BJ368" s="221">
        <v>0</v>
      </c>
      <c r="BK368" s="221">
        <v>0</v>
      </c>
      <c r="BL368" s="221">
        <v>0</v>
      </c>
      <c r="BM368" s="221">
        <v>0</v>
      </c>
      <c r="BN368" s="221">
        <v>0</v>
      </c>
      <c r="BO368" s="221">
        <v>0</v>
      </c>
      <c r="BP368" s="221">
        <v>0</v>
      </c>
      <c r="BQ368" s="213" t="s">
        <v>102</v>
      </c>
    </row>
    <row r="369" spans="1:69" x14ac:dyDescent="0.3">
      <c r="A369" s="220">
        <v>46529</v>
      </c>
      <c r="B369" s="221">
        <v>1198.53724801</v>
      </c>
      <c r="C369" s="222"/>
      <c r="D369" s="221">
        <v>1198.53724801</v>
      </c>
      <c r="E369" s="222">
        <v>1</v>
      </c>
      <c r="F369" s="222">
        <v>1.0100282183134113</v>
      </c>
      <c r="G369" s="222">
        <v>1.005114281</v>
      </c>
      <c r="H369" s="222">
        <v>1.0151937881350097</v>
      </c>
      <c r="I369" s="221">
        <v>18.210320849999999</v>
      </c>
      <c r="J369" s="221">
        <v>0</v>
      </c>
      <c r="K369" s="221">
        <v>18.210320849999999</v>
      </c>
      <c r="L369" s="221">
        <v>1216.74756886</v>
      </c>
      <c r="M369" s="223"/>
      <c r="N369" s="221">
        <v>0</v>
      </c>
      <c r="O369" s="221">
        <v>0</v>
      </c>
      <c r="P369" s="221">
        <v>0</v>
      </c>
      <c r="Q369" s="221">
        <v>0</v>
      </c>
      <c r="R369" s="221">
        <v>1216.74756886</v>
      </c>
      <c r="S369" s="222">
        <v>8714</v>
      </c>
      <c r="T369" s="221">
        <v>10602738.31504604</v>
      </c>
      <c r="U369" s="221">
        <v>0</v>
      </c>
      <c r="V369" s="221">
        <v>0</v>
      </c>
      <c r="W369" s="221">
        <v>0</v>
      </c>
      <c r="X369" s="221">
        <v>0</v>
      </c>
      <c r="Y369" s="221">
        <v>0</v>
      </c>
      <c r="Z369" s="221">
        <v>0</v>
      </c>
      <c r="AA369" s="221">
        <v>0</v>
      </c>
      <c r="AB369" s="221">
        <v>0</v>
      </c>
      <c r="AC369" s="221">
        <v>0</v>
      </c>
      <c r="AD369" s="221">
        <v>0</v>
      </c>
      <c r="AE369" s="220"/>
      <c r="AF369" s="220"/>
      <c r="AG369" s="222">
        <v>0</v>
      </c>
      <c r="AH369" s="224">
        <v>0</v>
      </c>
      <c r="AI369" s="224">
        <v>0</v>
      </c>
      <c r="AJ369" s="224">
        <v>19</v>
      </c>
      <c r="AK369" s="224">
        <v>252</v>
      </c>
      <c r="AL369" s="220"/>
      <c r="AM369" s="222"/>
      <c r="AN369" s="220"/>
      <c r="AO369" s="222"/>
      <c r="AP369" s="222">
        <v>0</v>
      </c>
      <c r="AQ369" s="222">
        <v>0</v>
      </c>
      <c r="AR369" s="224">
        <v>0</v>
      </c>
      <c r="AS369" s="224">
        <v>0</v>
      </c>
      <c r="AT369" s="221">
        <v>0</v>
      </c>
      <c r="AU369" s="221">
        <v>0</v>
      </c>
      <c r="AV369" s="221">
        <v>0</v>
      </c>
      <c r="AW369" s="221">
        <v>0</v>
      </c>
      <c r="AX369" s="221">
        <v>0</v>
      </c>
      <c r="AY369" s="221">
        <v>0</v>
      </c>
      <c r="AZ369" s="221">
        <v>0</v>
      </c>
      <c r="BA369" s="221">
        <v>0</v>
      </c>
      <c r="BB369" s="221">
        <v>0</v>
      </c>
      <c r="BC369" s="221">
        <v>0</v>
      </c>
      <c r="BD369" s="221">
        <v>0</v>
      </c>
      <c r="BE369" s="221">
        <v>0</v>
      </c>
      <c r="BF369" s="221">
        <v>0</v>
      </c>
      <c r="BG369" s="221">
        <v>0</v>
      </c>
      <c r="BH369" s="221">
        <v>0</v>
      </c>
      <c r="BI369" s="221">
        <v>0</v>
      </c>
      <c r="BJ369" s="221">
        <v>0</v>
      </c>
      <c r="BK369" s="221">
        <v>0</v>
      </c>
      <c r="BL369" s="221">
        <v>0</v>
      </c>
      <c r="BM369" s="221">
        <v>0</v>
      </c>
      <c r="BN369" s="221">
        <v>0</v>
      </c>
      <c r="BO369" s="221">
        <v>0</v>
      </c>
      <c r="BP369" s="221">
        <v>0</v>
      </c>
      <c r="BQ369" s="213" t="s">
        <v>102</v>
      </c>
    </row>
    <row r="370" spans="1:69" x14ac:dyDescent="0.3">
      <c r="A370" s="220">
        <v>46530</v>
      </c>
      <c r="B370" s="221">
        <v>1198.53724801</v>
      </c>
      <c r="C370" s="222"/>
      <c r="D370" s="221">
        <v>1198.53724801</v>
      </c>
      <c r="E370" s="222">
        <v>1</v>
      </c>
      <c r="F370" s="222">
        <v>1.0100282183134113</v>
      </c>
      <c r="G370" s="222">
        <v>1.005114281</v>
      </c>
      <c r="H370" s="222">
        <v>1.0151937881350097</v>
      </c>
      <c r="I370" s="221">
        <v>18.210320849999999</v>
      </c>
      <c r="J370" s="221">
        <v>0</v>
      </c>
      <c r="K370" s="221">
        <v>18.210320849999999</v>
      </c>
      <c r="L370" s="221">
        <v>1216.74756886</v>
      </c>
      <c r="M370" s="223"/>
      <c r="N370" s="221">
        <v>0</v>
      </c>
      <c r="O370" s="221">
        <v>0</v>
      </c>
      <c r="P370" s="221">
        <v>0</v>
      </c>
      <c r="Q370" s="221">
        <v>0</v>
      </c>
      <c r="R370" s="221">
        <v>1216.74756886</v>
      </c>
      <c r="S370" s="222">
        <v>8714</v>
      </c>
      <c r="T370" s="221">
        <v>10602738.31504604</v>
      </c>
      <c r="U370" s="221">
        <v>0</v>
      </c>
      <c r="V370" s="221">
        <v>0</v>
      </c>
      <c r="W370" s="221">
        <v>0</v>
      </c>
      <c r="X370" s="221">
        <v>0</v>
      </c>
      <c r="Y370" s="221">
        <v>0</v>
      </c>
      <c r="Z370" s="221">
        <v>0</v>
      </c>
      <c r="AA370" s="221">
        <v>0</v>
      </c>
      <c r="AB370" s="221">
        <v>0</v>
      </c>
      <c r="AC370" s="221">
        <v>0</v>
      </c>
      <c r="AD370" s="221">
        <v>0</v>
      </c>
      <c r="AE370" s="220"/>
      <c r="AF370" s="220"/>
      <c r="AG370" s="222">
        <v>0</v>
      </c>
      <c r="AH370" s="224">
        <v>0</v>
      </c>
      <c r="AI370" s="224">
        <v>0</v>
      </c>
      <c r="AJ370" s="224">
        <v>19</v>
      </c>
      <c r="AK370" s="224">
        <v>252</v>
      </c>
      <c r="AL370" s="220"/>
      <c r="AM370" s="222"/>
      <c r="AN370" s="220"/>
      <c r="AO370" s="222"/>
      <c r="AP370" s="222">
        <v>0</v>
      </c>
      <c r="AQ370" s="222">
        <v>0</v>
      </c>
      <c r="AR370" s="224">
        <v>0</v>
      </c>
      <c r="AS370" s="224">
        <v>0</v>
      </c>
      <c r="AT370" s="221">
        <v>0</v>
      </c>
      <c r="AU370" s="221">
        <v>0</v>
      </c>
      <c r="AV370" s="221">
        <v>0</v>
      </c>
      <c r="AW370" s="221">
        <v>0</v>
      </c>
      <c r="AX370" s="221">
        <v>0</v>
      </c>
      <c r="AY370" s="221">
        <v>0</v>
      </c>
      <c r="AZ370" s="221">
        <v>0</v>
      </c>
      <c r="BA370" s="221">
        <v>0</v>
      </c>
      <c r="BB370" s="221">
        <v>0</v>
      </c>
      <c r="BC370" s="221">
        <v>0</v>
      </c>
      <c r="BD370" s="221">
        <v>0</v>
      </c>
      <c r="BE370" s="221">
        <v>0</v>
      </c>
      <c r="BF370" s="221">
        <v>0</v>
      </c>
      <c r="BG370" s="221">
        <v>0</v>
      </c>
      <c r="BH370" s="221">
        <v>0</v>
      </c>
      <c r="BI370" s="221">
        <v>0</v>
      </c>
      <c r="BJ370" s="221">
        <v>0</v>
      </c>
      <c r="BK370" s="221">
        <v>0</v>
      </c>
      <c r="BL370" s="221">
        <v>0</v>
      </c>
      <c r="BM370" s="221">
        <v>0</v>
      </c>
      <c r="BN370" s="221">
        <v>0</v>
      </c>
      <c r="BO370" s="221">
        <v>0</v>
      </c>
      <c r="BP370" s="221">
        <v>0</v>
      </c>
      <c r="BQ370" s="213" t="s">
        <v>102</v>
      </c>
    </row>
    <row r="371" spans="1:69" x14ac:dyDescent="0.3">
      <c r="A371" s="220">
        <v>46531</v>
      </c>
      <c r="B371" s="221">
        <v>1198.53724801</v>
      </c>
      <c r="C371" s="222"/>
      <c r="D371" s="221">
        <v>1198.53724801</v>
      </c>
      <c r="E371" s="222">
        <v>1.00052531</v>
      </c>
      <c r="F371" s="222">
        <v>1.0105587962367735</v>
      </c>
      <c r="G371" s="222">
        <v>1.005384177</v>
      </c>
      <c r="H371" s="222">
        <v>1.0159998274481077</v>
      </c>
      <c r="I371" s="221">
        <v>19.176388620000001</v>
      </c>
      <c r="J371" s="221">
        <v>0</v>
      </c>
      <c r="K371" s="221">
        <v>19.176388620000001</v>
      </c>
      <c r="L371" s="221">
        <v>1217.7136366299999</v>
      </c>
      <c r="M371" s="223"/>
      <c r="N371" s="221">
        <v>0</v>
      </c>
      <c r="O371" s="221">
        <v>0</v>
      </c>
      <c r="P371" s="221">
        <v>0</v>
      </c>
      <c r="Q371" s="221">
        <v>0</v>
      </c>
      <c r="R371" s="221">
        <v>1217.71363662</v>
      </c>
      <c r="S371" s="222">
        <v>8714</v>
      </c>
      <c r="T371" s="221">
        <v>10611156.629506679</v>
      </c>
      <c r="U371" s="221">
        <v>0</v>
      </c>
      <c r="V371" s="221">
        <v>0</v>
      </c>
      <c r="W371" s="221">
        <v>0</v>
      </c>
      <c r="X371" s="221">
        <v>0</v>
      </c>
      <c r="Y371" s="221">
        <v>0</v>
      </c>
      <c r="Z371" s="221">
        <v>0</v>
      </c>
      <c r="AA371" s="221">
        <v>0</v>
      </c>
      <c r="AB371" s="221">
        <v>0</v>
      </c>
      <c r="AC371" s="221">
        <v>0</v>
      </c>
      <c r="AD371" s="221">
        <v>0</v>
      </c>
      <c r="AE371" s="220"/>
      <c r="AF371" s="220"/>
      <c r="AG371" s="222">
        <v>0</v>
      </c>
      <c r="AH371" s="224">
        <v>0</v>
      </c>
      <c r="AI371" s="224">
        <v>0</v>
      </c>
      <c r="AJ371" s="224">
        <v>20</v>
      </c>
      <c r="AK371" s="224">
        <v>252</v>
      </c>
      <c r="AL371" s="220"/>
      <c r="AM371" s="222"/>
      <c r="AN371" s="220"/>
      <c r="AO371" s="222"/>
      <c r="AP371" s="222">
        <v>0</v>
      </c>
      <c r="AQ371" s="222">
        <v>0</v>
      </c>
      <c r="AR371" s="224">
        <v>0</v>
      </c>
      <c r="AS371" s="224">
        <v>0</v>
      </c>
      <c r="AT371" s="221">
        <v>0</v>
      </c>
      <c r="AU371" s="221">
        <v>0</v>
      </c>
      <c r="AV371" s="221">
        <v>0</v>
      </c>
      <c r="AW371" s="221">
        <v>0</v>
      </c>
      <c r="AX371" s="221">
        <v>0</v>
      </c>
      <c r="AY371" s="221">
        <v>0</v>
      </c>
      <c r="AZ371" s="221">
        <v>0</v>
      </c>
      <c r="BA371" s="221">
        <v>0</v>
      </c>
      <c r="BB371" s="221">
        <v>0</v>
      </c>
      <c r="BC371" s="221">
        <v>0</v>
      </c>
      <c r="BD371" s="221">
        <v>0</v>
      </c>
      <c r="BE371" s="221">
        <v>0</v>
      </c>
      <c r="BF371" s="221">
        <v>0</v>
      </c>
      <c r="BG371" s="221">
        <v>0</v>
      </c>
      <c r="BH371" s="221">
        <v>0</v>
      </c>
      <c r="BI371" s="221">
        <v>0</v>
      </c>
      <c r="BJ371" s="221">
        <v>0</v>
      </c>
      <c r="BK371" s="221">
        <v>0</v>
      </c>
      <c r="BL371" s="221">
        <v>0</v>
      </c>
      <c r="BM371" s="221">
        <v>0</v>
      </c>
      <c r="BN371" s="221">
        <v>0</v>
      </c>
      <c r="BO371" s="221">
        <v>0</v>
      </c>
      <c r="BP371" s="221">
        <v>0</v>
      </c>
      <c r="BQ371" s="213" t="s">
        <v>102</v>
      </c>
    </row>
    <row r="372" spans="1:69" x14ac:dyDescent="0.3">
      <c r="A372" s="220">
        <v>46532</v>
      </c>
      <c r="B372" s="221">
        <v>1198.53724801</v>
      </c>
      <c r="C372" s="222"/>
      <c r="D372" s="221">
        <v>1198.53724801</v>
      </c>
      <c r="E372" s="222">
        <v>1.00052531</v>
      </c>
      <c r="F372" s="222">
        <v>1.0110896528780247</v>
      </c>
      <c r="G372" s="222">
        <v>1.0056541450000001</v>
      </c>
      <c r="H372" s="222">
        <v>1.0168064974890993</v>
      </c>
      <c r="I372" s="221">
        <v>20.14321266</v>
      </c>
      <c r="J372" s="221">
        <v>0</v>
      </c>
      <c r="K372" s="221">
        <v>20.14321266</v>
      </c>
      <c r="L372" s="221">
        <v>1218.68046067</v>
      </c>
      <c r="M372" s="223"/>
      <c r="N372" s="221">
        <v>0</v>
      </c>
      <c r="O372" s="221">
        <v>0</v>
      </c>
      <c r="P372" s="221">
        <v>0</v>
      </c>
      <c r="Q372" s="221">
        <v>0</v>
      </c>
      <c r="R372" s="221">
        <v>1218.68046067</v>
      </c>
      <c r="S372" s="222">
        <v>8714</v>
      </c>
      <c r="T372" s="221">
        <v>10619581.53427838</v>
      </c>
      <c r="U372" s="221">
        <v>0</v>
      </c>
      <c r="V372" s="221">
        <v>0</v>
      </c>
      <c r="W372" s="221">
        <v>0</v>
      </c>
      <c r="X372" s="221">
        <v>0</v>
      </c>
      <c r="Y372" s="221">
        <v>0</v>
      </c>
      <c r="Z372" s="221">
        <v>0</v>
      </c>
      <c r="AA372" s="221">
        <v>0</v>
      </c>
      <c r="AB372" s="221">
        <v>0</v>
      </c>
      <c r="AC372" s="221">
        <v>0</v>
      </c>
      <c r="AD372" s="221">
        <v>0</v>
      </c>
      <c r="AE372" s="220"/>
      <c r="AF372" s="220"/>
      <c r="AG372" s="222">
        <v>0</v>
      </c>
      <c r="AH372" s="224">
        <v>0</v>
      </c>
      <c r="AI372" s="224">
        <v>0</v>
      </c>
      <c r="AJ372" s="224">
        <v>21</v>
      </c>
      <c r="AK372" s="224">
        <v>252</v>
      </c>
      <c r="AL372" s="220"/>
      <c r="AM372" s="222"/>
      <c r="AN372" s="220"/>
      <c r="AO372" s="222"/>
      <c r="AP372" s="222">
        <v>0</v>
      </c>
      <c r="AQ372" s="222">
        <v>0</v>
      </c>
      <c r="AR372" s="224">
        <v>0</v>
      </c>
      <c r="AS372" s="224">
        <v>0</v>
      </c>
      <c r="AT372" s="221">
        <v>0</v>
      </c>
      <c r="AU372" s="221">
        <v>0</v>
      </c>
      <c r="AV372" s="221">
        <v>0</v>
      </c>
      <c r="AW372" s="221">
        <v>0</v>
      </c>
      <c r="AX372" s="221">
        <v>0</v>
      </c>
      <c r="AY372" s="221">
        <v>0</v>
      </c>
      <c r="AZ372" s="221">
        <v>0</v>
      </c>
      <c r="BA372" s="221">
        <v>0</v>
      </c>
      <c r="BB372" s="221">
        <v>0</v>
      </c>
      <c r="BC372" s="221">
        <v>0</v>
      </c>
      <c r="BD372" s="221">
        <v>0</v>
      </c>
      <c r="BE372" s="221">
        <v>0</v>
      </c>
      <c r="BF372" s="221">
        <v>0</v>
      </c>
      <c r="BG372" s="221">
        <v>0</v>
      </c>
      <c r="BH372" s="221">
        <v>0</v>
      </c>
      <c r="BI372" s="221">
        <v>0</v>
      </c>
      <c r="BJ372" s="221">
        <v>0</v>
      </c>
      <c r="BK372" s="221">
        <v>0</v>
      </c>
      <c r="BL372" s="221">
        <v>0</v>
      </c>
      <c r="BM372" s="221">
        <v>0</v>
      </c>
      <c r="BN372" s="221">
        <v>0</v>
      </c>
      <c r="BO372" s="221">
        <v>0</v>
      </c>
      <c r="BP372" s="221">
        <v>0</v>
      </c>
      <c r="BQ372" s="213" t="s">
        <v>102</v>
      </c>
    </row>
    <row r="373" spans="1:69" x14ac:dyDescent="0.3">
      <c r="A373" s="225">
        <v>46533</v>
      </c>
      <c r="B373" s="226">
        <v>1198.53724801</v>
      </c>
      <c r="C373" s="227"/>
      <c r="D373" s="226">
        <v>1198.53724801</v>
      </c>
      <c r="E373" s="227">
        <v>1.00052531</v>
      </c>
      <c r="F373" s="227">
        <v>1.0116207883835779</v>
      </c>
      <c r="G373" s="227">
        <v>1.0059241860000001</v>
      </c>
      <c r="H373" s="227">
        <v>1.0176138197214271</v>
      </c>
      <c r="I373" s="226">
        <v>21.110819339999999</v>
      </c>
      <c r="J373" s="226">
        <v>0</v>
      </c>
      <c r="K373" s="226">
        <v>21.110819339999999</v>
      </c>
      <c r="L373" s="226">
        <v>1219.64806735</v>
      </c>
      <c r="M373" s="228">
        <v>1</v>
      </c>
      <c r="N373" s="226">
        <v>1198.53724801</v>
      </c>
      <c r="O373" s="226">
        <v>0</v>
      </c>
      <c r="P373" s="226">
        <v>1198.53724801</v>
      </c>
      <c r="Q373" s="226">
        <v>0</v>
      </c>
      <c r="R373" s="226">
        <v>0</v>
      </c>
      <c r="S373" s="227">
        <v>8714</v>
      </c>
      <c r="T373" s="226">
        <v>0</v>
      </c>
      <c r="U373" s="226">
        <v>1219.64806735</v>
      </c>
      <c r="V373" s="226">
        <v>0</v>
      </c>
      <c r="W373" s="226">
        <v>0</v>
      </c>
      <c r="X373" s="226">
        <v>183959.67972876001</v>
      </c>
      <c r="Y373" s="226">
        <v>10444053.579159141</v>
      </c>
      <c r="Z373" s="226">
        <v>0</v>
      </c>
      <c r="AA373" s="226">
        <v>0</v>
      </c>
      <c r="AB373" s="226">
        <v>0</v>
      </c>
      <c r="AC373" s="226">
        <v>0</v>
      </c>
      <c r="AD373" s="226">
        <v>10628013.2588879</v>
      </c>
      <c r="AE373" s="225">
        <v>46533</v>
      </c>
      <c r="AF373" s="225">
        <v>46533</v>
      </c>
      <c r="AG373" s="227">
        <v>0</v>
      </c>
      <c r="AH373" s="229">
        <v>0</v>
      </c>
      <c r="AI373" s="229">
        <v>0</v>
      </c>
      <c r="AJ373" s="229">
        <v>22</v>
      </c>
      <c r="AK373" s="229">
        <v>252</v>
      </c>
      <c r="AL373" s="225"/>
      <c r="AM373" s="227"/>
      <c r="AN373" s="225"/>
      <c r="AO373" s="227"/>
      <c r="AP373" s="227">
        <v>0</v>
      </c>
      <c r="AQ373" s="227">
        <v>0</v>
      </c>
      <c r="AR373" s="229">
        <v>0</v>
      </c>
      <c r="AS373" s="229">
        <v>0</v>
      </c>
      <c r="AT373" s="226">
        <v>0</v>
      </c>
      <c r="AU373" s="226">
        <v>0</v>
      </c>
      <c r="AV373" s="226">
        <v>0</v>
      </c>
      <c r="AW373" s="226">
        <v>0</v>
      </c>
      <c r="AX373" s="226">
        <v>0</v>
      </c>
      <c r="AY373" s="226">
        <v>0</v>
      </c>
      <c r="AZ373" s="226">
        <v>0</v>
      </c>
      <c r="BA373" s="226">
        <v>0</v>
      </c>
      <c r="BB373" s="226">
        <v>0</v>
      </c>
      <c r="BC373" s="226">
        <v>0</v>
      </c>
      <c r="BD373" s="226">
        <v>0</v>
      </c>
      <c r="BE373" s="226">
        <v>0</v>
      </c>
      <c r="BF373" s="226">
        <v>0</v>
      </c>
      <c r="BG373" s="226">
        <v>0</v>
      </c>
      <c r="BH373" s="226">
        <v>0</v>
      </c>
      <c r="BI373" s="226">
        <v>0</v>
      </c>
      <c r="BJ373" s="226">
        <v>0</v>
      </c>
      <c r="BK373" s="226">
        <v>0</v>
      </c>
      <c r="BL373" s="226">
        <v>0</v>
      </c>
      <c r="BM373" s="226">
        <v>0</v>
      </c>
      <c r="BN373" s="226">
        <v>0</v>
      </c>
      <c r="BO373" s="226">
        <v>0</v>
      </c>
      <c r="BP373" s="226">
        <v>1219.64806735</v>
      </c>
      <c r="BQ373" s="230" t="s">
        <v>102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1CECB-EC22-42E1-AD54-0F42D9A74D44}">
  <dimension ref="A1:BQ373"/>
  <sheetViews>
    <sheetView zoomScale="90" zoomScaleNormal="90" workbookViewId="0">
      <pane ySplit="7" topLeftCell="A8" activePane="bottomLeft" state="frozen"/>
      <selection pane="bottomLeft" activeCell="A10" sqref="A10"/>
    </sheetView>
  </sheetViews>
  <sheetFormatPr defaultRowHeight="14.4" x14ac:dyDescent="0.3"/>
  <cols>
    <col min="1" max="1" width="24.88671875" style="213" bestFit="1" customWidth="1"/>
    <col min="2" max="2" width="26" style="213" bestFit="1" customWidth="1"/>
    <col min="3" max="3" width="13.5546875" style="213" bestFit="1" customWidth="1"/>
    <col min="4" max="4" width="21.21875" style="213" bestFit="1" customWidth="1"/>
    <col min="5" max="5" width="7.6640625" style="213" bestFit="1" customWidth="1"/>
    <col min="6" max="6" width="17.88671875" style="213" bestFit="1" customWidth="1"/>
    <col min="7" max="7" width="11.77734375" style="213" bestFit="1" customWidth="1"/>
    <col min="8" max="8" width="15.6640625" style="213" bestFit="1" customWidth="1"/>
    <col min="9" max="11" width="14.5546875" style="213" bestFit="1" customWidth="1"/>
    <col min="12" max="12" width="54.109375" style="213" bestFit="1" customWidth="1"/>
    <col min="13" max="13" width="15.109375" style="213" bestFit="1" customWidth="1"/>
    <col min="14" max="14" width="19.88671875" style="213" bestFit="1" customWidth="1"/>
    <col min="15" max="15" width="16.5546875" style="213" bestFit="1" customWidth="1"/>
    <col min="16" max="16" width="17.6640625" style="213" bestFit="1" customWidth="1"/>
    <col min="17" max="17" width="21.5546875" style="213" bestFit="1" customWidth="1"/>
    <col min="18" max="18" width="20.5546875" style="213" bestFit="1" customWidth="1"/>
    <col min="19" max="19" width="15.6640625" style="213" bestFit="1" customWidth="1"/>
    <col min="20" max="20" width="22.21875" style="213" bestFit="1" customWidth="1"/>
    <col min="21" max="21" width="19.6640625" style="213" bestFit="1" customWidth="1"/>
    <col min="22" max="22" width="24.5546875" style="213" bestFit="1" customWidth="1"/>
    <col min="23" max="23" width="18.77734375" style="213" bestFit="1" customWidth="1"/>
    <col min="24" max="24" width="15" style="213" bestFit="1" customWidth="1"/>
    <col min="25" max="25" width="30.109375" style="213" bestFit="1" customWidth="1"/>
    <col min="26" max="26" width="30.5546875" style="213" bestFit="1" customWidth="1"/>
    <col min="27" max="27" width="24.6640625" style="213" bestFit="1" customWidth="1"/>
    <col min="28" max="28" width="25.109375" style="213" bestFit="1" customWidth="1"/>
    <col min="29" max="29" width="17.6640625" style="213" bestFit="1" customWidth="1"/>
    <col min="30" max="30" width="27.77734375" style="213" bestFit="1" customWidth="1"/>
    <col min="31" max="31" width="18.33203125" style="213" bestFit="1" customWidth="1"/>
    <col min="32" max="32" width="27.88671875" style="213" bestFit="1" customWidth="1"/>
    <col min="33" max="33" width="21.6640625" style="213" bestFit="1" customWidth="1"/>
    <col min="34" max="34" width="12.6640625" style="213" bestFit="1" customWidth="1"/>
    <col min="35" max="35" width="12.5546875" style="213" bestFit="1" customWidth="1"/>
    <col min="36" max="36" width="9.44140625" style="213" bestFit="1" customWidth="1"/>
    <col min="37" max="37" width="9.33203125" style="213" bestFit="1" customWidth="1"/>
    <col min="38" max="38" width="21.33203125" style="213" bestFit="1" customWidth="1"/>
    <col min="39" max="39" width="21.88671875" style="213" bestFit="1" customWidth="1"/>
    <col min="40" max="40" width="25.77734375" style="213" bestFit="1" customWidth="1"/>
    <col min="41" max="41" width="26.33203125" style="213" bestFit="1" customWidth="1"/>
    <col min="42" max="43" width="11.77734375" style="213" bestFit="1" customWidth="1"/>
    <col min="44" max="44" width="9.6640625" style="213" bestFit="1" customWidth="1"/>
    <col min="45" max="45" width="9.5546875" style="213" bestFit="1" customWidth="1"/>
    <col min="46" max="46" width="23.88671875" style="213" bestFit="1" customWidth="1"/>
    <col min="47" max="47" width="14.5546875" style="213" bestFit="1" customWidth="1"/>
    <col min="48" max="48" width="24.77734375" style="213" bestFit="1" customWidth="1"/>
    <col min="49" max="49" width="14.5546875" style="213" bestFit="1" customWidth="1"/>
    <col min="50" max="50" width="23.44140625" style="213" bestFit="1" customWidth="1"/>
    <col min="51" max="51" width="18.33203125" style="213" bestFit="1" customWidth="1"/>
    <col min="52" max="52" width="20.21875" style="213" bestFit="1" customWidth="1"/>
    <col min="53" max="53" width="15.21875" style="213" bestFit="1" customWidth="1"/>
    <col min="54" max="54" width="24.33203125" style="213" bestFit="1" customWidth="1"/>
    <col min="55" max="55" width="19.44140625" style="213" bestFit="1" customWidth="1"/>
    <col min="56" max="56" width="21.33203125" style="213" bestFit="1" customWidth="1"/>
    <col min="57" max="57" width="16.21875" style="213" bestFit="1" customWidth="1"/>
    <col min="58" max="58" width="15.77734375" style="213" bestFit="1" customWidth="1"/>
    <col min="59" max="59" width="16.88671875" style="213" bestFit="1" customWidth="1"/>
    <col min="60" max="60" width="15.33203125" style="213" bestFit="1" customWidth="1"/>
    <col min="61" max="61" width="16.5546875" style="213" bestFit="1" customWidth="1"/>
    <col min="62" max="62" width="25.21875" style="213" bestFit="1" customWidth="1"/>
    <col min="63" max="63" width="26.33203125" style="213" bestFit="1" customWidth="1"/>
    <col min="64" max="64" width="23.33203125" style="213" bestFit="1" customWidth="1"/>
    <col min="65" max="65" width="24.33203125" style="213" bestFit="1" customWidth="1"/>
    <col min="66" max="66" width="23" style="213" bestFit="1" customWidth="1"/>
    <col min="67" max="67" width="24" style="213" bestFit="1" customWidth="1"/>
    <col min="68" max="68" width="17.6640625" style="213" bestFit="1" customWidth="1"/>
    <col min="69" max="69" width="26.77734375" style="213" bestFit="1" customWidth="1"/>
    <col min="70" max="16384" width="8.88671875" style="213"/>
  </cols>
  <sheetData>
    <row r="1" spans="1:69" x14ac:dyDescent="0.3">
      <c r="A1" s="212" t="s">
        <v>28</v>
      </c>
      <c r="B1" s="213" t="s">
        <v>280</v>
      </c>
    </row>
    <row r="2" spans="1:69" x14ac:dyDescent="0.3">
      <c r="A2" s="212" t="s">
        <v>29</v>
      </c>
      <c r="B2" s="213" t="s">
        <v>280</v>
      </c>
    </row>
    <row r="3" spans="1:69" x14ac:dyDescent="0.3">
      <c r="A3" s="212" t="s">
        <v>30</v>
      </c>
      <c r="B3" s="213" t="s">
        <v>258</v>
      </c>
    </row>
    <row r="4" spans="1:69" x14ac:dyDescent="0.3">
      <c r="A4" s="212" t="s">
        <v>31</v>
      </c>
    </row>
    <row r="5" spans="1:69" x14ac:dyDescent="0.3">
      <c r="A5" s="212" t="s">
        <v>277</v>
      </c>
      <c r="B5" s="213" t="s">
        <v>281</v>
      </c>
    </row>
    <row r="6" spans="1:69" x14ac:dyDescent="0.3">
      <c r="A6" s="213" t="s">
        <v>32</v>
      </c>
      <c r="B6" s="213" t="s">
        <v>32</v>
      </c>
    </row>
    <row r="7" spans="1:69" x14ac:dyDescent="0.3">
      <c r="A7" s="212" t="s">
        <v>33</v>
      </c>
      <c r="B7" s="212" t="s">
        <v>34</v>
      </c>
      <c r="C7" s="212" t="s">
        <v>35</v>
      </c>
      <c r="D7" s="212" t="s">
        <v>36</v>
      </c>
      <c r="E7" s="212" t="s">
        <v>37</v>
      </c>
      <c r="F7" s="212" t="s">
        <v>38</v>
      </c>
      <c r="G7" s="212" t="s">
        <v>39</v>
      </c>
      <c r="H7" s="212" t="s">
        <v>40</v>
      </c>
      <c r="I7" s="212" t="s">
        <v>41</v>
      </c>
      <c r="J7" s="212" t="s">
        <v>42</v>
      </c>
      <c r="K7" s="212" t="s">
        <v>43</v>
      </c>
      <c r="L7" s="212" t="s">
        <v>44</v>
      </c>
      <c r="M7" s="212" t="s">
        <v>45</v>
      </c>
      <c r="N7" s="212" t="s">
        <v>46</v>
      </c>
      <c r="O7" s="212" t="s">
        <v>47</v>
      </c>
      <c r="P7" s="212" t="s">
        <v>48</v>
      </c>
      <c r="Q7" s="212" t="s">
        <v>49</v>
      </c>
      <c r="R7" s="212" t="s">
        <v>50</v>
      </c>
      <c r="S7" s="212" t="s">
        <v>51</v>
      </c>
      <c r="T7" s="212" t="s">
        <v>52</v>
      </c>
      <c r="U7" s="212" t="s">
        <v>53</v>
      </c>
      <c r="V7" s="212" t="s">
        <v>54</v>
      </c>
      <c r="W7" s="212" t="s">
        <v>55</v>
      </c>
      <c r="X7" s="212" t="s">
        <v>56</v>
      </c>
      <c r="Y7" s="212" t="s">
        <v>57</v>
      </c>
      <c r="Z7" s="212" t="s">
        <v>58</v>
      </c>
      <c r="AA7" s="212" t="s">
        <v>59</v>
      </c>
      <c r="AB7" s="212" t="s">
        <v>60</v>
      </c>
      <c r="AC7" s="212" t="s">
        <v>61</v>
      </c>
      <c r="AD7" s="212" t="s">
        <v>62</v>
      </c>
      <c r="AE7" s="212" t="s">
        <v>63</v>
      </c>
      <c r="AF7" s="212" t="s">
        <v>64</v>
      </c>
      <c r="AG7" s="212" t="s">
        <v>65</v>
      </c>
      <c r="AH7" s="212" t="s">
        <v>66</v>
      </c>
      <c r="AI7" s="212" t="s">
        <v>67</v>
      </c>
      <c r="AJ7" s="212" t="s">
        <v>68</v>
      </c>
      <c r="AK7" s="212" t="s">
        <v>69</v>
      </c>
      <c r="AL7" s="212" t="s">
        <v>70</v>
      </c>
      <c r="AM7" s="212" t="s">
        <v>71</v>
      </c>
      <c r="AN7" s="212" t="s">
        <v>72</v>
      </c>
      <c r="AO7" s="212" t="s">
        <v>73</v>
      </c>
      <c r="AP7" s="212" t="s">
        <v>74</v>
      </c>
      <c r="AQ7" s="212" t="s">
        <v>75</v>
      </c>
      <c r="AR7" s="212" t="s">
        <v>76</v>
      </c>
      <c r="AS7" s="212" t="s">
        <v>77</v>
      </c>
      <c r="AT7" s="212" t="s">
        <v>78</v>
      </c>
      <c r="AU7" s="212" t="s">
        <v>79</v>
      </c>
      <c r="AV7" s="212" t="s">
        <v>80</v>
      </c>
      <c r="AW7" s="212" t="s">
        <v>81</v>
      </c>
      <c r="AX7" s="212" t="s">
        <v>82</v>
      </c>
      <c r="AY7" s="212" t="s">
        <v>83</v>
      </c>
      <c r="AZ7" s="212" t="s">
        <v>84</v>
      </c>
      <c r="BA7" s="212" t="s">
        <v>85</v>
      </c>
      <c r="BB7" s="212" t="s">
        <v>86</v>
      </c>
      <c r="BC7" s="212" t="s">
        <v>87</v>
      </c>
      <c r="BD7" s="212" t="s">
        <v>88</v>
      </c>
      <c r="BE7" s="212" t="s">
        <v>89</v>
      </c>
      <c r="BF7" s="212" t="s">
        <v>90</v>
      </c>
      <c r="BG7" s="212" t="s">
        <v>91</v>
      </c>
      <c r="BH7" s="212" t="s">
        <v>92</v>
      </c>
      <c r="BI7" s="212" t="s">
        <v>93</v>
      </c>
      <c r="BJ7" s="212" t="s">
        <v>94</v>
      </c>
      <c r="BK7" s="212" t="s">
        <v>95</v>
      </c>
      <c r="BL7" s="212" t="s">
        <v>96</v>
      </c>
      <c r="BM7" s="212" t="s">
        <v>97</v>
      </c>
      <c r="BN7" s="212" t="s">
        <v>98</v>
      </c>
      <c r="BO7" s="212" t="s">
        <v>99</v>
      </c>
      <c r="BP7" s="212" t="s">
        <v>100</v>
      </c>
      <c r="BQ7" s="212" t="s">
        <v>101</v>
      </c>
    </row>
    <row r="8" spans="1:69" x14ac:dyDescent="0.3">
      <c r="A8" s="214">
        <v>46168</v>
      </c>
      <c r="B8" s="215">
        <v>1000</v>
      </c>
      <c r="C8" s="216"/>
      <c r="D8" s="215">
        <v>1000</v>
      </c>
      <c r="E8" s="216"/>
      <c r="F8" s="216"/>
      <c r="G8" s="216">
        <v>1</v>
      </c>
      <c r="H8" s="216"/>
      <c r="I8" s="215">
        <v>0</v>
      </c>
      <c r="J8" s="215">
        <v>0</v>
      </c>
      <c r="K8" s="215">
        <v>0</v>
      </c>
      <c r="L8" s="215">
        <v>1000</v>
      </c>
      <c r="M8" s="217">
        <v>0</v>
      </c>
      <c r="N8" s="215">
        <v>0</v>
      </c>
      <c r="O8" s="215">
        <v>0</v>
      </c>
      <c r="P8" s="215">
        <v>0</v>
      </c>
      <c r="Q8" s="215">
        <v>0</v>
      </c>
      <c r="R8" s="215">
        <v>1000</v>
      </c>
      <c r="S8" s="216">
        <v>0</v>
      </c>
      <c r="T8" s="215">
        <v>0</v>
      </c>
      <c r="U8" s="215">
        <v>0</v>
      </c>
      <c r="V8" s="215">
        <v>0</v>
      </c>
      <c r="W8" s="215">
        <v>0</v>
      </c>
      <c r="X8" s="215">
        <v>0</v>
      </c>
      <c r="Y8" s="215">
        <v>0</v>
      </c>
      <c r="Z8" s="215">
        <v>0</v>
      </c>
      <c r="AA8" s="215">
        <v>0</v>
      </c>
      <c r="AB8" s="215">
        <v>0</v>
      </c>
      <c r="AC8" s="215">
        <v>0</v>
      </c>
      <c r="AD8" s="215">
        <v>0</v>
      </c>
      <c r="AE8" s="214"/>
      <c r="AF8" s="214"/>
      <c r="AG8" s="216">
        <v>0</v>
      </c>
      <c r="AH8" s="218">
        <v>0</v>
      </c>
      <c r="AI8" s="218">
        <v>0</v>
      </c>
      <c r="AJ8" s="218">
        <v>0</v>
      </c>
      <c r="AK8" s="218">
        <v>360</v>
      </c>
      <c r="AL8" s="214"/>
      <c r="AM8" s="216"/>
      <c r="AN8" s="214"/>
      <c r="AO8" s="216"/>
      <c r="AP8" s="216">
        <v>0</v>
      </c>
      <c r="AQ8" s="216">
        <v>0</v>
      </c>
      <c r="AR8" s="218">
        <v>0</v>
      </c>
      <c r="AS8" s="218">
        <v>0</v>
      </c>
      <c r="AT8" s="215">
        <v>0</v>
      </c>
      <c r="AU8" s="215">
        <v>0</v>
      </c>
      <c r="AV8" s="215">
        <v>0</v>
      </c>
      <c r="AW8" s="215">
        <v>0</v>
      </c>
      <c r="AX8" s="215">
        <v>0</v>
      </c>
      <c r="AY8" s="215">
        <v>0</v>
      </c>
      <c r="AZ8" s="215">
        <v>0</v>
      </c>
      <c r="BA8" s="215">
        <v>0</v>
      </c>
      <c r="BB8" s="215">
        <v>0</v>
      </c>
      <c r="BC8" s="215">
        <v>0</v>
      </c>
      <c r="BD8" s="215">
        <v>0</v>
      </c>
      <c r="BE8" s="215">
        <v>0</v>
      </c>
      <c r="BF8" s="215">
        <v>0</v>
      </c>
      <c r="BG8" s="215">
        <v>0</v>
      </c>
      <c r="BH8" s="215">
        <v>0</v>
      </c>
      <c r="BI8" s="215">
        <v>0</v>
      </c>
      <c r="BJ8" s="215">
        <v>0</v>
      </c>
      <c r="BK8" s="215">
        <v>0</v>
      </c>
      <c r="BL8" s="215">
        <v>0</v>
      </c>
      <c r="BM8" s="215">
        <v>0</v>
      </c>
      <c r="BN8" s="215">
        <v>0</v>
      </c>
      <c r="BO8" s="215">
        <v>0</v>
      </c>
      <c r="BP8" s="215">
        <v>0</v>
      </c>
      <c r="BQ8" s="219" t="s">
        <v>102</v>
      </c>
    </row>
    <row r="9" spans="1:69" x14ac:dyDescent="0.3">
      <c r="A9" s="220">
        <v>46169</v>
      </c>
      <c r="B9" s="221">
        <v>1000</v>
      </c>
      <c r="C9" s="222"/>
      <c r="D9" s="221">
        <v>1000</v>
      </c>
      <c r="E9" s="222"/>
      <c r="F9" s="222"/>
      <c r="G9" s="222">
        <v>1</v>
      </c>
      <c r="H9" s="222"/>
      <c r="I9" s="221">
        <v>0</v>
      </c>
      <c r="J9" s="221">
        <v>0</v>
      </c>
      <c r="K9" s="221">
        <v>0</v>
      </c>
      <c r="L9" s="221">
        <v>1000</v>
      </c>
      <c r="M9" s="223"/>
      <c r="N9" s="221">
        <v>0</v>
      </c>
      <c r="O9" s="221">
        <v>0</v>
      </c>
      <c r="P9" s="221">
        <v>0</v>
      </c>
      <c r="Q9" s="221">
        <v>0</v>
      </c>
      <c r="R9" s="221">
        <v>1000</v>
      </c>
      <c r="S9" s="222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0</v>
      </c>
      <c r="AB9" s="221">
        <v>0</v>
      </c>
      <c r="AC9" s="221">
        <v>0</v>
      </c>
      <c r="AD9" s="221">
        <v>0</v>
      </c>
      <c r="AE9" s="220"/>
      <c r="AF9" s="220"/>
      <c r="AG9" s="222">
        <v>0</v>
      </c>
      <c r="AH9" s="224">
        <v>1</v>
      </c>
      <c r="AI9" s="224">
        <v>31</v>
      </c>
      <c r="AJ9" s="224">
        <v>1</v>
      </c>
      <c r="AK9" s="224">
        <v>360</v>
      </c>
      <c r="AL9" s="220"/>
      <c r="AM9" s="222"/>
      <c r="AN9" s="220"/>
      <c r="AO9" s="222"/>
      <c r="AP9" s="222">
        <v>0</v>
      </c>
      <c r="AQ9" s="222">
        <v>0</v>
      </c>
      <c r="AR9" s="224">
        <v>0</v>
      </c>
      <c r="AS9" s="224">
        <v>0</v>
      </c>
      <c r="AT9" s="221">
        <v>0</v>
      </c>
      <c r="AU9" s="221">
        <v>0</v>
      </c>
      <c r="AV9" s="221">
        <v>0</v>
      </c>
      <c r="AW9" s="221">
        <v>0</v>
      </c>
      <c r="AX9" s="221">
        <v>0</v>
      </c>
      <c r="AY9" s="221">
        <v>0</v>
      </c>
      <c r="AZ9" s="221">
        <v>0</v>
      </c>
      <c r="BA9" s="221">
        <v>0</v>
      </c>
      <c r="BB9" s="221">
        <v>0</v>
      </c>
      <c r="BC9" s="221">
        <v>0</v>
      </c>
      <c r="BD9" s="221">
        <v>0</v>
      </c>
      <c r="BE9" s="221">
        <v>0</v>
      </c>
      <c r="BF9" s="221">
        <v>0</v>
      </c>
      <c r="BG9" s="221">
        <v>0</v>
      </c>
      <c r="BH9" s="221">
        <v>0</v>
      </c>
      <c r="BI9" s="221">
        <v>0</v>
      </c>
      <c r="BJ9" s="221">
        <v>0</v>
      </c>
      <c r="BK9" s="221">
        <v>0</v>
      </c>
      <c r="BL9" s="221">
        <v>0</v>
      </c>
      <c r="BM9" s="221">
        <v>0</v>
      </c>
      <c r="BN9" s="221">
        <v>0</v>
      </c>
      <c r="BO9" s="221">
        <v>0</v>
      </c>
      <c r="BP9" s="221">
        <v>0</v>
      </c>
      <c r="BQ9" s="213" t="s">
        <v>102</v>
      </c>
    </row>
    <row r="10" spans="1:69" x14ac:dyDescent="0.3">
      <c r="A10" s="220">
        <v>46170</v>
      </c>
      <c r="B10" s="221">
        <v>1000</v>
      </c>
      <c r="C10" s="222"/>
      <c r="D10" s="221">
        <v>1000</v>
      </c>
      <c r="E10" s="222"/>
      <c r="F10" s="222"/>
      <c r="G10" s="222">
        <v>1</v>
      </c>
      <c r="H10" s="222"/>
      <c r="I10" s="221">
        <v>0</v>
      </c>
      <c r="J10" s="221">
        <v>0</v>
      </c>
      <c r="K10" s="221">
        <v>0</v>
      </c>
      <c r="L10" s="221">
        <v>1000</v>
      </c>
      <c r="M10" s="223"/>
      <c r="N10" s="221">
        <v>0</v>
      </c>
      <c r="O10" s="221">
        <v>0</v>
      </c>
      <c r="P10" s="221">
        <v>0</v>
      </c>
      <c r="Q10" s="221">
        <v>0</v>
      </c>
      <c r="R10" s="221">
        <v>1000</v>
      </c>
      <c r="S10" s="222">
        <v>1536</v>
      </c>
      <c r="T10" s="221">
        <v>1536000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0</v>
      </c>
      <c r="AB10" s="221">
        <v>0</v>
      </c>
      <c r="AC10" s="221">
        <v>0</v>
      </c>
      <c r="AD10" s="221">
        <v>0</v>
      </c>
      <c r="AE10" s="220"/>
      <c r="AF10" s="220"/>
      <c r="AG10" s="222">
        <v>0</v>
      </c>
      <c r="AH10" s="224">
        <v>2</v>
      </c>
      <c r="AI10" s="224">
        <v>31</v>
      </c>
      <c r="AJ10" s="224">
        <v>2</v>
      </c>
      <c r="AK10" s="224">
        <v>360</v>
      </c>
      <c r="AL10" s="220"/>
      <c r="AM10" s="222"/>
      <c r="AN10" s="220"/>
      <c r="AO10" s="222"/>
      <c r="AP10" s="222">
        <v>0</v>
      </c>
      <c r="AQ10" s="222">
        <v>0</v>
      </c>
      <c r="AR10" s="224">
        <v>0</v>
      </c>
      <c r="AS10" s="224">
        <v>0</v>
      </c>
      <c r="AT10" s="221">
        <v>0</v>
      </c>
      <c r="AU10" s="221">
        <v>0</v>
      </c>
      <c r="AV10" s="221">
        <v>0</v>
      </c>
      <c r="AW10" s="221">
        <v>0</v>
      </c>
      <c r="AX10" s="221">
        <v>0</v>
      </c>
      <c r="AY10" s="221">
        <v>0</v>
      </c>
      <c r="AZ10" s="221">
        <v>0</v>
      </c>
      <c r="BA10" s="221">
        <v>0</v>
      </c>
      <c r="BB10" s="221">
        <v>0</v>
      </c>
      <c r="BC10" s="221">
        <v>0</v>
      </c>
      <c r="BD10" s="221">
        <v>0</v>
      </c>
      <c r="BE10" s="221">
        <v>0</v>
      </c>
      <c r="BF10" s="221">
        <v>0</v>
      </c>
      <c r="BG10" s="221">
        <v>0</v>
      </c>
      <c r="BH10" s="221">
        <v>0</v>
      </c>
      <c r="BI10" s="221">
        <v>0</v>
      </c>
      <c r="BJ10" s="221">
        <v>0</v>
      </c>
      <c r="BK10" s="221">
        <v>0</v>
      </c>
      <c r="BL10" s="221">
        <v>0</v>
      </c>
      <c r="BM10" s="221">
        <v>0</v>
      </c>
      <c r="BN10" s="221">
        <v>0</v>
      </c>
      <c r="BO10" s="221">
        <v>0</v>
      </c>
      <c r="BP10" s="221">
        <v>0</v>
      </c>
      <c r="BQ10" s="213" t="s">
        <v>102</v>
      </c>
    </row>
    <row r="11" spans="1:69" x14ac:dyDescent="0.3">
      <c r="A11" s="220">
        <v>46171</v>
      </c>
      <c r="B11" s="221">
        <v>1000</v>
      </c>
      <c r="C11" s="222"/>
      <c r="D11" s="221">
        <v>1000</v>
      </c>
      <c r="E11" s="222"/>
      <c r="F11" s="222"/>
      <c r="G11" s="222">
        <v>1</v>
      </c>
      <c r="H11" s="222"/>
      <c r="I11" s="221">
        <v>0</v>
      </c>
      <c r="J11" s="221">
        <v>0</v>
      </c>
      <c r="K11" s="221">
        <v>0</v>
      </c>
      <c r="L11" s="221">
        <v>1000</v>
      </c>
      <c r="M11" s="223"/>
      <c r="N11" s="221">
        <v>0</v>
      </c>
      <c r="O11" s="221">
        <v>0</v>
      </c>
      <c r="P11" s="221">
        <v>0</v>
      </c>
      <c r="Q11" s="221">
        <v>0</v>
      </c>
      <c r="R11" s="221">
        <v>1000</v>
      </c>
      <c r="S11" s="222">
        <v>1536</v>
      </c>
      <c r="T11" s="221">
        <v>1536000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0</v>
      </c>
      <c r="AB11" s="221">
        <v>0</v>
      </c>
      <c r="AC11" s="221">
        <v>0</v>
      </c>
      <c r="AD11" s="221">
        <v>0</v>
      </c>
      <c r="AE11" s="220"/>
      <c r="AF11" s="220"/>
      <c r="AG11" s="222">
        <v>0</v>
      </c>
      <c r="AH11" s="224">
        <v>3</v>
      </c>
      <c r="AI11" s="224">
        <v>31</v>
      </c>
      <c r="AJ11" s="224">
        <v>3</v>
      </c>
      <c r="AK11" s="224">
        <v>360</v>
      </c>
      <c r="AL11" s="220"/>
      <c r="AM11" s="222"/>
      <c r="AN11" s="220"/>
      <c r="AO11" s="222"/>
      <c r="AP11" s="222">
        <v>0</v>
      </c>
      <c r="AQ11" s="222">
        <v>0</v>
      </c>
      <c r="AR11" s="224">
        <v>0</v>
      </c>
      <c r="AS11" s="224">
        <v>0</v>
      </c>
      <c r="AT11" s="221">
        <v>0</v>
      </c>
      <c r="AU11" s="221">
        <v>0</v>
      </c>
      <c r="AV11" s="221">
        <v>0</v>
      </c>
      <c r="AW11" s="221">
        <v>0</v>
      </c>
      <c r="AX11" s="221">
        <v>0</v>
      </c>
      <c r="AY11" s="221">
        <v>0</v>
      </c>
      <c r="AZ11" s="221">
        <v>0</v>
      </c>
      <c r="BA11" s="221">
        <v>0</v>
      </c>
      <c r="BB11" s="221">
        <v>0</v>
      </c>
      <c r="BC11" s="221">
        <v>0</v>
      </c>
      <c r="BD11" s="221">
        <v>0</v>
      </c>
      <c r="BE11" s="221">
        <v>0</v>
      </c>
      <c r="BF11" s="221">
        <v>0</v>
      </c>
      <c r="BG11" s="221">
        <v>0</v>
      </c>
      <c r="BH11" s="221">
        <v>0</v>
      </c>
      <c r="BI11" s="221">
        <v>0</v>
      </c>
      <c r="BJ11" s="221">
        <v>0</v>
      </c>
      <c r="BK11" s="221">
        <v>0</v>
      </c>
      <c r="BL11" s="221">
        <v>0</v>
      </c>
      <c r="BM11" s="221">
        <v>0</v>
      </c>
      <c r="BN11" s="221">
        <v>0</v>
      </c>
      <c r="BO11" s="221">
        <v>0</v>
      </c>
      <c r="BP11" s="221">
        <v>0</v>
      </c>
      <c r="BQ11" s="213" t="s">
        <v>102</v>
      </c>
    </row>
    <row r="12" spans="1:69" x14ac:dyDescent="0.3">
      <c r="A12" s="220">
        <v>46172</v>
      </c>
      <c r="B12" s="221">
        <v>1000</v>
      </c>
      <c r="C12" s="222"/>
      <c r="D12" s="221">
        <v>1000</v>
      </c>
      <c r="E12" s="222"/>
      <c r="F12" s="222"/>
      <c r="G12" s="222">
        <v>1</v>
      </c>
      <c r="H12" s="222"/>
      <c r="I12" s="221">
        <v>0</v>
      </c>
      <c r="J12" s="221">
        <v>0</v>
      </c>
      <c r="K12" s="221">
        <v>0</v>
      </c>
      <c r="L12" s="221">
        <v>1000</v>
      </c>
      <c r="M12" s="223"/>
      <c r="N12" s="221">
        <v>0</v>
      </c>
      <c r="O12" s="221">
        <v>0</v>
      </c>
      <c r="P12" s="221">
        <v>0</v>
      </c>
      <c r="Q12" s="221">
        <v>0</v>
      </c>
      <c r="R12" s="221">
        <v>1000</v>
      </c>
      <c r="S12" s="222">
        <v>1536</v>
      </c>
      <c r="T12" s="221">
        <v>1536000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0</v>
      </c>
      <c r="AB12" s="221">
        <v>0</v>
      </c>
      <c r="AC12" s="221">
        <v>0</v>
      </c>
      <c r="AD12" s="221">
        <v>0</v>
      </c>
      <c r="AE12" s="220"/>
      <c r="AF12" s="220"/>
      <c r="AG12" s="222">
        <v>0</v>
      </c>
      <c r="AH12" s="224">
        <v>4</v>
      </c>
      <c r="AI12" s="224">
        <v>31</v>
      </c>
      <c r="AJ12" s="224">
        <v>4</v>
      </c>
      <c r="AK12" s="224">
        <v>360</v>
      </c>
      <c r="AL12" s="220"/>
      <c r="AM12" s="222"/>
      <c r="AN12" s="220"/>
      <c r="AO12" s="222"/>
      <c r="AP12" s="222">
        <v>0</v>
      </c>
      <c r="AQ12" s="222">
        <v>0</v>
      </c>
      <c r="AR12" s="224">
        <v>0</v>
      </c>
      <c r="AS12" s="224">
        <v>0</v>
      </c>
      <c r="AT12" s="221">
        <v>0</v>
      </c>
      <c r="AU12" s="221">
        <v>0</v>
      </c>
      <c r="AV12" s="221">
        <v>0</v>
      </c>
      <c r="AW12" s="221">
        <v>0</v>
      </c>
      <c r="AX12" s="221">
        <v>0</v>
      </c>
      <c r="AY12" s="221">
        <v>0</v>
      </c>
      <c r="AZ12" s="221">
        <v>0</v>
      </c>
      <c r="BA12" s="221">
        <v>0</v>
      </c>
      <c r="BB12" s="221">
        <v>0</v>
      </c>
      <c r="BC12" s="221">
        <v>0</v>
      </c>
      <c r="BD12" s="221">
        <v>0</v>
      </c>
      <c r="BE12" s="221">
        <v>0</v>
      </c>
      <c r="BF12" s="221">
        <v>0</v>
      </c>
      <c r="BG12" s="221">
        <v>0</v>
      </c>
      <c r="BH12" s="221">
        <v>0</v>
      </c>
      <c r="BI12" s="221">
        <v>0</v>
      </c>
      <c r="BJ12" s="221">
        <v>0</v>
      </c>
      <c r="BK12" s="221">
        <v>0</v>
      </c>
      <c r="BL12" s="221">
        <v>0</v>
      </c>
      <c r="BM12" s="221">
        <v>0</v>
      </c>
      <c r="BN12" s="221">
        <v>0</v>
      </c>
      <c r="BO12" s="221">
        <v>0</v>
      </c>
      <c r="BP12" s="221">
        <v>0</v>
      </c>
      <c r="BQ12" s="213" t="s">
        <v>102</v>
      </c>
    </row>
    <row r="13" spans="1:69" x14ac:dyDescent="0.3">
      <c r="A13" s="220">
        <v>46173</v>
      </c>
      <c r="B13" s="221">
        <v>1000</v>
      </c>
      <c r="C13" s="222"/>
      <c r="D13" s="221">
        <v>1000</v>
      </c>
      <c r="E13" s="222"/>
      <c r="F13" s="222"/>
      <c r="G13" s="222">
        <v>1</v>
      </c>
      <c r="H13" s="222"/>
      <c r="I13" s="221">
        <v>0</v>
      </c>
      <c r="J13" s="221">
        <v>0</v>
      </c>
      <c r="K13" s="221">
        <v>0</v>
      </c>
      <c r="L13" s="221">
        <v>1000</v>
      </c>
      <c r="M13" s="223"/>
      <c r="N13" s="221">
        <v>0</v>
      </c>
      <c r="O13" s="221">
        <v>0</v>
      </c>
      <c r="P13" s="221">
        <v>0</v>
      </c>
      <c r="Q13" s="221">
        <v>0</v>
      </c>
      <c r="R13" s="221">
        <v>1000</v>
      </c>
      <c r="S13" s="222">
        <v>1536</v>
      </c>
      <c r="T13" s="221">
        <v>1536000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0"/>
      <c r="AF13" s="220"/>
      <c r="AG13" s="222">
        <v>0</v>
      </c>
      <c r="AH13" s="224">
        <v>5</v>
      </c>
      <c r="AI13" s="224">
        <v>31</v>
      </c>
      <c r="AJ13" s="224">
        <v>5</v>
      </c>
      <c r="AK13" s="224">
        <v>360</v>
      </c>
      <c r="AL13" s="220"/>
      <c r="AM13" s="222"/>
      <c r="AN13" s="220"/>
      <c r="AO13" s="222"/>
      <c r="AP13" s="222">
        <v>0</v>
      </c>
      <c r="AQ13" s="222">
        <v>0</v>
      </c>
      <c r="AR13" s="224">
        <v>0</v>
      </c>
      <c r="AS13" s="224">
        <v>0</v>
      </c>
      <c r="AT13" s="221">
        <v>0</v>
      </c>
      <c r="AU13" s="221">
        <v>0</v>
      </c>
      <c r="AV13" s="221">
        <v>0</v>
      </c>
      <c r="AW13" s="221">
        <v>0</v>
      </c>
      <c r="AX13" s="221">
        <v>0</v>
      </c>
      <c r="AY13" s="221">
        <v>0</v>
      </c>
      <c r="AZ13" s="221">
        <v>0</v>
      </c>
      <c r="BA13" s="221">
        <v>0</v>
      </c>
      <c r="BB13" s="221">
        <v>0</v>
      </c>
      <c r="BC13" s="221">
        <v>0</v>
      </c>
      <c r="BD13" s="221">
        <v>0</v>
      </c>
      <c r="BE13" s="221">
        <v>0</v>
      </c>
      <c r="BF13" s="221">
        <v>0</v>
      </c>
      <c r="BG13" s="221">
        <v>0</v>
      </c>
      <c r="BH13" s="221">
        <v>0</v>
      </c>
      <c r="BI13" s="221">
        <v>0</v>
      </c>
      <c r="BJ13" s="221">
        <v>0</v>
      </c>
      <c r="BK13" s="221">
        <v>0</v>
      </c>
      <c r="BL13" s="221">
        <v>0</v>
      </c>
      <c r="BM13" s="221">
        <v>0</v>
      </c>
      <c r="BN13" s="221">
        <v>0</v>
      </c>
      <c r="BO13" s="221">
        <v>0</v>
      </c>
      <c r="BP13" s="221">
        <v>0</v>
      </c>
      <c r="BQ13" s="213" t="s">
        <v>102</v>
      </c>
    </row>
    <row r="14" spans="1:69" x14ac:dyDescent="0.3">
      <c r="A14" s="220">
        <v>46174</v>
      </c>
      <c r="B14" s="221">
        <v>1000</v>
      </c>
      <c r="C14" s="222"/>
      <c r="D14" s="221">
        <v>1000</v>
      </c>
      <c r="E14" s="222"/>
      <c r="F14" s="222"/>
      <c r="G14" s="222">
        <v>1</v>
      </c>
      <c r="H14" s="222"/>
      <c r="I14" s="221">
        <v>0</v>
      </c>
      <c r="J14" s="221">
        <v>0</v>
      </c>
      <c r="K14" s="221">
        <v>0</v>
      </c>
      <c r="L14" s="221">
        <v>1000</v>
      </c>
      <c r="M14" s="223"/>
      <c r="N14" s="221">
        <v>0</v>
      </c>
      <c r="O14" s="221">
        <v>0</v>
      </c>
      <c r="P14" s="221">
        <v>0</v>
      </c>
      <c r="Q14" s="221">
        <v>0</v>
      </c>
      <c r="R14" s="221">
        <v>1000</v>
      </c>
      <c r="S14" s="222">
        <v>1536</v>
      </c>
      <c r="T14" s="221">
        <v>1536000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0</v>
      </c>
      <c r="AB14" s="221">
        <v>0</v>
      </c>
      <c r="AC14" s="221">
        <v>0</v>
      </c>
      <c r="AD14" s="221">
        <v>0</v>
      </c>
      <c r="AE14" s="220"/>
      <c r="AF14" s="220"/>
      <c r="AG14" s="222">
        <v>0</v>
      </c>
      <c r="AH14" s="224">
        <v>6</v>
      </c>
      <c r="AI14" s="224">
        <v>31</v>
      </c>
      <c r="AJ14" s="224">
        <v>6</v>
      </c>
      <c r="AK14" s="224">
        <v>360</v>
      </c>
      <c r="AL14" s="220"/>
      <c r="AM14" s="222"/>
      <c r="AN14" s="220"/>
      <c r="AO14" s="222"/>
      <c r="AP14" s="222">
        <v>0</v>
      </c>
      <c r="AQ14" s="222">
        <v>0</v>
      </c>
      <c r="AR14" s="224">
        <v>0</v>
      </c>
      <c r="AS14" s="224">
        <v>0</v>
      </c>
      <c r="AT14" s="221">
        <v>0</v>
      </c>
      <c r="AU14" s="221">
        <v>0</v>
      </c>
      <c r="AV14" s="221">
        <v>0</v>
      </c>
      <c r="AW14" s="221">
        <v>0</v>
      </c>
      <c r="AX14" s="221">
        <v>0</v>
      </c>
      <c r="AY14" s="221">
        <v>0</v>
      </c>
      <c r="AZ14" s="221">
        <v>0</v>
      </c>
      <c r="BA14" s="221">
        <v>0</v>
      </c>
      <c r="BB14" s="221">
        <v>0</v>
      </c>
      <c r="BC14" s="221">
        <v>0</v>
      </c>
      <c r="BD14" s="221">
        <v>0</v>
      </c>
      <c r="BE14" s="221">
        <v>0</v>
      </c>
      <c r="BF14" s="221">
        <v>0</v>
      </c>
      <c r="BG14" s="221">
        <v>0</v>
      </c>
      <c r="BH14" s="221">
        <v>0</v>
      </c>
      <c r="BI14" s="221">
        <v>0</v>
      </c>
      <c r="BJ14" s="221">
        <v>0</v>
      </c>
      <c r="BK14" s="221">
        <v>0</v>
      </c>
      <c r="BL14" s="221">
        <v>0</v>
      </c>
      <c r="BM14" s="221">
        <v>0</v>
      </c>
      <c r="BN14" s="221">
        <v>0</v>
      </c>
      <c r="BO14" s="221">
        <v>0</v>
      </c>
      <c r="BP14" s="221">
        <v>0</v>
      </c>
      <c r="BQ14" s="213" t="s">
        <v>102</v>
      </c>
    </row>
    <row r="15" spans="1:69" x14ac:dyDescent="0.3">
      <c r="A15" s="220">
        <v>46175</v>
      </c>
      <c r="B15" s="221">
        <v>1000</v>
      </c>
      <c r="C15" s="222"/>
      <c r="D15" s="221">
        <v>1000</v>
      </c>
      <c r="E15" s="222"/>
      <c r="F15" s="222"/>
      <c r="G15" s="222">
        <v>1</v>
      </c>
      <c r="H15" s="222"/>
      <c r="I15" s="221">
        <v>0</v>
      </c>
      <c r="J15" s="221">
        <v>0</v>
      </c>
      <c r="K15" s="221">
        <v>0</v>
      </c>
      <c r="L15" s="221">
        <v>1000</v>
      </c>
      <c r="M15" s="223"/>
      <c r="N15" s="221">
        <v>0</v>
      </c>
      <c r="O15" s="221">
        <v>0</v>
      </c>
      <c r="P15" s="221">
        <v>0</v>
      </c>
      <c r="Q15" s="221">
        <v>0</v>
      </c>
      <c r="R15" s="221">
        <v>1000</v>
      </c>
      <c r="S15" s="222">
        <v>1536</v>
      </c>
      <c r="T15" s="221">
        <v>1536000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0</v>
      </c>
      <c r="AB15" s="221">
        <v>0</v>
      </c>
      <c r="AC15" s="221">
        <v>0</v>
      </c>
      <c r="AD15" s="221">
        <v>0</v>
      </c>
      <c r="AE15" s="220"/>
      <c r="AF15" s="220"/>
      <c r="AG15" s="222">
        <v>0</v>
      </c>
      <c r="AH15" s="224">
        <v>7</v>
      </c>
      <c r="AI15" s="224">
        <v>31</v>
      </c>
      <c r="AJ15" s="224">
        <v>7</v>
      </c>
      <c r="AK15" s="224">
        <v>360</v>
      </c>
      <c r="AL15" s="220"/>
      <c r="AM15" s="222"/>
      <c r="AN15" s="220"/>
      <c r="AO15" s="222"/>
      <c r="AP15" s="222">
        <v>0</v>
      </c>
      <c r="AQ15" s="222">
        <v>0</v>
      </c>
      <c r="AR15" s="224">
        <v>0</v>
      </c>
      <c r="AS15" s="224">
        <v>0</v>
      </c>
      <c r="AT15" s="221">
        <v>0</v>
      </c>
      <c r="AU15" s="221">
        <v>0</v>
      </c>
      <c r="AV15" s="221">
        <v>0</v>
      </c>
      <c r="AW15" s="221">
        <v>0</v>
      </c>
      <c r="AX15" s="221">
        <v>0</v>
      </c>
      <c r="AY15" s="221">
        <v>0</v>
      </c>
      <c r="AZ15" s="221">
        <v>0</v>
      </c>
      <c r="BA15" s="221">
        <v>0</v>
      </c>
      <c r="BB15" s="221">
        <v>0</v>
      </c>
      <c r="BC15" s="221">
        <v>0</v>
      </c>
      <c r="BD15" s="221">
        <v>0</v>
      </c>
      <c r="BE15" s="221">
        <v>0</v>
      </c>
      <c r="BF15" s="221">
        <v>0</v>
      </c>
      <c r="BG15" s="221">
        <v>0</v>
      </c>
      <c r="BH15" s="221">
        <v>0</v>
      </c>
      <c r="BI15" s="221">
        <v>0</v>
      </c>
      <c r="BJ15" s="221">
        <v>0</v>
      </c>
      <c r="BK15" s="221">
        <v>0</v>
      </c>
      <c r="BL15" s="221">
        <v>0</v>
      </c>
      <c r="BM15" s="221">
        <v>0</v>
      </c>
      <c r="BN15" s="221">
        <v>0</v>
      </c>
      <c r="BO15" s="221">
        <v>0</v>
      </c>
      <c r="BP15" s="221">
        <v>0</v>
      </c>
      <c r="BQ15" s="213" t="s">
        <v>102</v>
      </c>
    </row>
    <row r="16" spans="1:69" x14ac:dyDescent="0.3">
      <c r="A16" s="220">
        <v>46176</v>
      </c>
      <c r="B16" s="221">
        <v>1000</v>
      </c>
      <c r="C16" s="222"/>
      <c r="D16" s="221">
        <v>1000</v>
      </c>
      <c r="E16" s="222"/>
      <c r="F16" s="222"/>
      <c r="G16" s="222">
        <v>1</v>
      </c>
      <c r="H16" s="222"/>
      <c r="I16" s="221">
        <v>0</v>
      </c>
      <c r="J16" s="221">
        <v>0</v>
      </c>
      <c r="K16" s="221">
        <v>0</v>
      </c>
      <c r="L16" s="221">
        <v>1000</v>
      </c>
      <c r="M16" s="223"/>
      <c r="N16" s="221">
        <v>0</v>
      </c>
      <c r="O16" s="221">
        <v>0</v>
      </c>
      <c r="P16" s="221">
        <v>0</v>
      </c>
      <c r="Q16" s="221">
        <v>0</v>
      </c>
      <c r="R16" s="221">
        <v>1000</v>
      </c>
      <c r="S16" s="222">
        <v>1536</v>
      </c>
      <c r="T16" s="221">
        <v>1536000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0</v>
      </c>
      <c r="AB16" s="221">
        <v>0</v>
      </c>
      <c r="AC16" s="221">
        <v>0</v>
      </c>
      <c r="AD16" s="221">
        <v>0</v>
      </c>
      <c r="AE16" s="220"/>
      <c r="AF16" s="220"/>
      <c r="AG16" s="222">
        <v>0</v>
      </c>
      <c r="AH16" s="224">
        <v>8</v>
      </c>
      <c r="AI16" s="224">
        <v>31</v>
      </c>
      <c r="AJ16" s="224">
        <v>8</v>
      </c>
      <c r="AK16" s="224">
        <v>360</v>
      </c>
      <c r="AL16" s="220"/>
      <c r="AM16" s="222"/>
      <c r="AN16" s="220"/>
      <c r="AO16" s="222"/>
      <c r="AP16" s="222">
        <v>0</v>
      </c>
      <c r="AQ16" s="222">
        <v>0</v>
      </c>
      <c r="AR16" s="224">
        <v>0</v>
      </c>
      <c r="AS16" s="224">
        <v>0</v>
      </c>
      <c r="AT16" s="221">
        <v>0</v>
      </c>
      <c r="AU16" s="221">
        <v>0</v>
      </c>
      <c r="AV16" s="221">
        <v>0</v>
      </c>
      <c r="AW16" s="221">
        <v>0</v>
      </c>
      <c r="AX16" s="221">
        <v>0</v>
      </c>
      <c r="AY16" s="221">
        <v>0</v>
      </c>
      <c r="AZ16" s="221">
        <v>0</v>
      </c>
      <c r="BA16" s="221">
        <v>0</v>
      </c>
      <c r="BB16" s="221">
        <v>0</v>
      </c>
      <c r="BC16" s="221">
        <v>0</v>
      </c>
      <c r="BD16" s="221">
        <v>0</v>
      </c>
      <c r="BE16" s="221">
        <v>0</v>
      </c>
      <c r="BF16" s="221">
        <v>0</v>
      </c>
      <c r="BG16" s="221">
        <v>0</v>
      </c>
      <c r="BH16" s="221">
        <v>0</v>
      </c>
      <c r="BI16" s="221">
        <v>0</v>
      </c>
      <c r="BJ16" s="221">
        <v>0</v>
      </c>
      <c r="BK16" s="221">
        <v>0</v>
      </c>
      <c r="BL16" s="221">
        <v>0</v>
      </c>
      <c r="BM16" s="221">
        <v>0</v>
      </c>
      <c r="BN16" s="221">
        <v>0</v>
      </c>
      <c r="BO16" s="221">
        <v>0</v>
      </c>
      <c r="BP16" s="221">
        <v>0</v>
      </c>
      <c r="BQ16" s="213" t="s">
        <v>102</v>
      </c>
    </row>
    <row r="17" spans="1:69" x14ac:dyDescent="0.3">
      <c r="A17" s="220">
        <v>46177</v>
      </c>
      <c r="B17" s="221">
        <v>1000</v>
      </c>
      <c r="C17" s="222"/>
      <c r="D17" s="221">
        <v>1000</v>
      </c>
      <c r="E17" s="222"/>
      <c r="F17" s="222"/>
      <c r="G17" s="222">
        <v>1</v>
      </c>
      <c r="H17" s="222"/>
      <c r="I17" s="221">
        <v>0</v>
      </c>
      <c r="J17" s="221">
        <v>0</v>
      </c>
      <c r="K17" s="221">
        <v>0</v>
      </c>
      <c r="L17" s="221">
        <v>1000</v>
      </c>
      <c r="M17" s="223"/>
      <c r="N17" s="221">
        <v>0</v>
      </c>
      <c r="O17" s="221">
        <v>0</v>
      </c>
      <c r="P17" s="221">
        <v>0</v>
      </c>
      <c r="Q17" s="221">
        <v>0</v>
      </c>
      <c r="R17" s="221">
        <v>1000</v>
      </c>
      <c r="S17" s="222">
        <v>1536</v>
      </c>
      <c r="T17" s="221">
        <v>1536000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0</v>
      </c>
      <c r="AB17" s="221">
        <v>0</v>
      </c>
      <c r="AC17" s="221">
        <v>0</v>
      </c>
      <c r="AD17" s="221">
        <v>0</v>
      </c>
      <c r="AE17" s="220"/>
      <c r="AF17" s="220"/>
      <c r="AG17" s="222">
        <v>0</v>
      </c>
      <c r="AH17" s="224">
        <v>9</v>
      </c>
      <c r="AI17" s="224">
        <v>31</v>
      </c>
      <c r="AJ17" s="224">
        <v>9</v>
      </c>
      <c r="AK17" s="224">
        <v>360</v>
      </c>
      <c r="AL17" s="220"/>
      <c r="AM17" s="222"/>
      <c r="AN17" s="220"/>
      <c r="AO17" s="222"/>
      <c r="AP17" s="222">
        <v>0</v>
      </c>
      <c r="AQ17" s="222">
        <v>0</v>
      </c>
      <c r="AR17" s="224">
        <v>0</v>
      </c>
      <c r="AS17" s="224">
        <v>0</v>
      </c>
      <c r="AT17" s="221">
        <v>0</v>
      </c>
      <c r="AU17" s="221">
        <v>0</v>
      </c>
      <c r="AV17" s="221">
        <v>0</v>
      </c>
      <c r="AW17" s="221">
        <v>0</v>
      </c>
      <c r="AX17" s="221">
        <v>0</v>
      </c>
      <c r="AY17" s="221">
        <v>0</v>
      </c>
      <c r="AZ17" s="221">
        <v>0</v>
      </c>
      <c r="BA17" s="221">
        <v>0</v>
      </c>
      <c r="BB17" s="221">
        <v>0</v>
      </c>
      <c r="BC17" s="221">
        <v>0</v>
      </c>
      <c r="BD17" s="221">
        <v>0</v>
      </c>
      <c r="BE17" s="221">
        <v>0</v>
      </c>
      <c r="BF17" s="221">
        <v>0</v>
      </c>
      <c r="BG17" s="221">
        <v>0</v>
      </c>
      <c r="BH17" s="221">
        <v>0</v>
      </c>
      <c r="BI17" s="221">
        <v>0</v>
      </c>
      <c r="BJ17" s="221">
        <v>0</v>
      </c>
      <c r="BK17" s="221">
        <v>0</v>
      </c>
      <c r="BL17" s="221">
        <v>0</v>
      </c>
      <c r="BM17" s="221">
        <v>0</v>
      </c>
      <c r="BN17" s="221">
        <v>0</v>
      </c>
      <c r="BO17" s="221">
        <v>0</v>
      </c>
      <c r="BP17" s="221">
        <v>0</v>
      </c>
      <c r="BQ17" s="213" t="s">
        <v>102</v>
      </c>
    </row>
    <row r="18" spans="1:69" x14ac:dyDescent="0.3">
      <c r="A18" s="220">
        <v>46178</v>
      </c>
      <c r="B18" s="221">
        <v>1000</v>
      </c>
      <c r="C18" s="222"/>
      <c r="D18" s="221">
        <v>1000</v>
      </c>
      <c r="E18" s="222"/>
      <c r="F18" s="222"/>
      <c r="G18" s="222">
        <v>1</v>
      </c>
      <c r="H18" s="222"/>
      <c r="I18" s="221">
        <v>0</v>
      </c>
      <c r="J18" s="221">
        <v>0</v>
      </c>
      <c r="K18" s="221">
        <v>0</v>
      </c>
      <c r="L18" s="221">
        <v>1000</v>
      </c>
      <c r="M18" s="223"/>
      <c r="N18" s="221">
        <v>0</v>
      </c>
      <c r="O18" s="221">
        <v>0</v>
      </c>
      <c r="P18" s="221">
        <v>0</v>
      </c>
      <c r="Q18" s="221">
        <v>0</v>
      </c>
      <c r="R18" s="221">
        <v>1000</v>
      </c>
      <c r="S18" s="222">
        <v>1536</v>
      </c>
      <c r="T18" s="221">
        <v>1536000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0</v>
      </c>
      <c r="AB18" s="221">
        <v>0</v>
      </c>
      <c r="AC18" s="221">
        <v>0</v>
      </c>
      <c r="AD18" s="221">
        <v>0</v>
      </c>
      <c r="AE18" s="220"/>
      <c r="AF18" s="220"/>
      <c r="AG18" s="222">
        <v>0</v>
      </c>
      <c r="AH18" s="224">
        <v>10</v>
      </c>
      <c r="AI18" s="224">
        <v>31</v>
      </c>
      <c r="AJ18" s="224">
        <v>10</v>
      </c>
      <c r="AK18" s="224">
        <v>360</v>
      </c>
      <c r="AL18" s="220"/>
      <c r="AM18" s="222"/>
      <c r="AN18" s="220"/>
      <c r="AO18" s="222"/>
      <c r="AP18" s="222">
        <v>0</v>
      </c>
      <c r="AQ18" s="222">
        <v>0</v>
      </c>
      <c r="AR18" s="224">
        <v>0</v>
      </c>
      <c r="AS18" s="224">
        <v>0</v>
      </c>
      <c r="AT18" s="221">
        <v>0</v>
      </c>
      <c r="AU18" s="221">
        <v>0</v>
      </c>
      <c r="AV18" s="221">
        <v>0</v>
      </c>
      <c r="AW18" s="221">
        <v>0</v>
      </c>
      <c r="AX18" s="221">
        <v>0</v>
      </c>
      <c r="AY18" s="221">
        <v>0</v>
      </c>
      <c r="AZ18" s="221">
        <v>0</v>
      </c>
      <c r="BA18" s="221">
        <v>0</v>
      </c>
      <c r="BB18" s="221">
        <v>0</v>
      </c>
      <c r="BC18" s="221">
        <v>0</v>
      </c>
      <c r="BD18" s="221">
        <v>0</v>
      </c>
      <c r="BE18" s="221">
        <v>0</v>
      </c>
      <c r="BF18" s="221">
        <v>0</v>
      </c>
      <c r="BG18" s="221">
        <v>0</v>
      </c>
      <c r="BH18" s="221">
        <v>0</v>
      </c>
      <c r="BI18" s="221">
        <v>0</v>
      </c>
      <c r="BJ18" s="221">
        <v>0</v>
      </c>
      <c r="BK18" s="221">
        <v>0</v>
      </c>
      <c r="BL18" s="221">
        <v>0</v>
      </c>
      <c r="BM18" s="221">
        <v>0</v>
      </c>
      <c r="BN18" s="221">
        <v>0</v>
      </c>
      <c r="BO18" s="221">
        <v>0</v>
      </c>
      <c r="BP18" s="221">
        <v>0</v>
      </c>
      <c r="BQ18" s="213" t="s">
        <v>102</v>
      </c>
    </row>
    <row r="19" spans="1:69" x14ac:dyDescent="0.3">
      <c r="A19" s="220">
        <v>46179</v>
      </c>
      <c r="B19" s="221">
        <v>1000</v>
      </c>
      <c r="C19" s="222"/>
      <c r="D19" s="221">
        <v>1000</v>
      </c>
      <c r="E19" s="222"/>
      <c r="F19" s="222"/>
      <c r="G19" s="222">
        <v>1</v>
      </c>
      <c r="H19" s="222"/>
      <c r="I19" s="221">
        <v>0</v>
      </c>
      <c r="J19" s="221">
        <v>0</v>
      </c>
      <c r="K19" s="221">
        <v>0</v>
      </c>
      <c r="L19" s="221">
        <v>1000</v>
      </c>
      <c r="M19" s="223"/>
      <c r="N19" s="221">
        <v>0</v>
      </c>
      <c r="O19" s="221">
        <v>0</v>
      </c>
      <c r="P19" s="221">
        <v>0</v>
      </c>
      <c r="Q19" s="221">
        <v>0</v>
      </c>
      <c r="R19" s="221">
        <v>1000</v>
      </c>
      <c r="S19" s="222">
        <v>1536</v>
      </c>
      <c r="T19" s="221">
        <v>1536000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0</v>
      </c>
      <c r="AB19" s="221">
        <v>0</v>
      </c>
      <c r="AC19" s="221">
        <v>0</v>
      </c>
      <c r="AD19" s="221">
        <v>0</v>
      </c>
      <c r="AE19" s="220"/>
      <c r="AF19" s="220"/>
      <c r="AG19" s="222">
        <v>0</v>
      </c>
      <c r="AH19" s="224">
        <v>11</v>
      </c>
      <c r="AI19" s="224">
        <v>31</v>
      </c>
      <c r="AJ19" s="224">
        <v>11</v>
      </c>
      <c r="AK19" s="224">
        <v>360</v>
      </c>
      <c r="AL19" s="220"/>
      <c r="AM19" s="222"/>
      <c r="AN19" s="220"/>
      <c r="AO19" s="222"/>
      <c r="AP19" s="222">
        <v>0</v>
      </c>
      <c r="AQ19" s="222">
        <v>0</v>
      </c>
      <c r="AR19" s="224">
        <v>0</v>
      </c>
      <c r="AS19" s="224">
        <v>0</v>
      </c>
      <c r="AT19" s="221">
        <v>0</v>
      </c>
      <c r="AU19" s="221">
        <v>0</v>
      </c>
      <c r="AV19" s="221">
        <v>0</v>
      </c>
      <c r="AW19" s="221">
        <v>0</v>
      </c>
      <c r="AX19" s="221">
        <v>0</v>
      </c>
      <c r="AY19" s="221">
        <v>0</v>
      </c>
      <c r="AZ19" s="221">
        <v>0</v>
      </c>
      <c r="BA19" s="221">
        <v>0</v>
      </c>
      <c r="BB19" s="221">
        <v>0</v>
      </c>
      <c r="BC19" s="221">
        <v>0</v>
      </c>
      <c r="BD19" s="221">
        <v>0</v>
      </c>
      <c r="BE19" s="221">
        <v>0</v>
      </c>
      <c r="BF19" s="221">
        <v>0</v>
      </c>
      <c r="BG19" s="221">
        <v>0</v>
      </c>
      <c r="BH19" s="221">
        <v>0</v>
      </c>
      <c r="BI19" s="221">
        <v>0</v>
      </c>
      <c r="BJ19" s="221">
        <v>0</v>
      </c>
      <c r="BK19" s="221">
        <v>0</v>
      </c>
      <c r="BL19" s="221">
        <v>0</v>
      </c>
      <c r="BM19" s="221">
        <v>0</v>
      </c>
      <c r="BN19" s="221">
        <v>0</v>
      </c>
      <c r="BO19" s="221">
        <v>0</v>
      </c>
      <c r="BP19" s="221">
        <v>0</v>
      </c>
      <c r="BQ19" s="213" t="s">
        <v>102</v>
      </c>
    </row>
    <row r="20" spans="1:69" x14ac:dyDescent="0.3">
      <c r="A20" s="220">
        <v>46180</v>
      </c>
      <c r="B20" s="221">
        <v>1000</v>
      </c>
      <c r="C20" s="222"/>
      <c r="D20" s="221">
        <v>1000</v>
      </c>
      <c r="E20" s="222"/>
      <c r="F20" s="222"/>
      <c r="G20" s="222">
        <v>1</v>
      </c>
      <c r="H20" s="222"/>
      <c r="I20" s="221">
        <v>0</v>
      </c>
      <c r="J20" s="221">
        <v>0</v>
      </c>
      <c r="K20" s="221">
        <v>0</v>
      </c>
      <c r="L20" s="221">
        <v>1000</v>
      </c>
      <c r="M20" s="223"/>
      <c r="N20" s="221">
        <v>0</v>
      </c>
      <c r="O20" s="221">
        <v>0</v>
      </c>
      <c r="P20" s="221">
        <v>0</v>
      </c>
      <c r="Q20" s="221">
        <v>0</v>
      </c>
      <c r="R20" s="221">
        <v>1000</v>
      </c>
      <c r="S20" s="222">
        <v>1536</v>
      </c>
      <c r="T20" s="221">
        <v>1536000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0</v>
      </c>
      <c r="AB20" s="221">
        <v>0</v>
      </c>
      <c r="AC20" s="221">
        <v>0</v>
      </c>
      <c r="AD20" s="221">
        <v>0</v>
      </c>
      <c r="AE20" s="220"/>
      <c r="AF20" s="220"/>
      <c r="AG20" s="222">
        <v>0</v>
      </c>
      <c r="AH20" s="224">
        <v>12</v>
      </c>
      <c r="AI20" s="224">
        <v>31</v>
      </c>
      <c r="AJ20" s="224">
        <v>12</v>
      </c>
      <c r="AK20" s="224">
        <v>360</v>
      </c>
      <c r="AL20" s="220"/>
      <c r="AM20" s="222"/>
      <c r="AN20" s="220"/>
      <c r="AO20" s="222"/>
      <c r="AP20" s="222">
        <v>0</v>
      </c>
      <c r="AQ20" s="222">
        <v>0</v>
      </c>
      <c r="AR20" s="224">
        <v>0</v>
      </c>
      <c r="AS20" s="224">
        <v>0</v>
      </c>
      <c r="AT20" s="221">
        <v>0</v>
      </c>
      <c r="AU20" s="221">
        <v>0</v>
      </c>
      <c r="AV20" s="221">
        <v>0</v>
      </c>
      <c r="AW20" s="221">
        <v>0</v>
      </c>
      <c r="AX20" s="221">
        <v>0</v>
      </c>
      <c r="AY20" s="221">
        <v>0</v>
      </c>
      <c r="AZ20" s="221">
        <v>0</v>
      </c>
      <c r="BA20" s="221">
        <v>0</v>
      </c>
      <c r="BB20" s="221">
        <v>0</v>
      </c>
      <c r="BC20" s="221">
        <v>0</v>
      </c>
      <c r="BD20" s="221">
        <v>0</v>
      </c>
      <c r="BE20" s="221">
        <v>0</v>
      </c>
      <c r="BF20" s="221">
        <v>0</v>
      </c>
      <c r="BG20" s="221">
        <v>0</v>
      </c>
      <c r="BH20" s="221">
        <v>0</v>
      </c>
      <c r="BI20" s="221">
        <v>0</v>
      </c>
      <c r="BJ20" s="221">
        <v>0</v>
      </c>
      <c r="BK20" s="221">
        <v>0</v>
      </c>
      <c r="BL20" s="221">
        <v>0</v>
      </c>
      <c r="BM20" s="221">
        <v>0</v>
      </c>
      <c r="BN20" s="221">
        <v>0</v>
      </c>
      <c r="BO20" s="221">
        <v>0</v>
      </c>
      <c r="BP20" s="221">
        <v>0</v>
      </c>
      <c r="BQ20" s="213" t="s">
        <v>102</v>
      </c>
    </row>
    <row r="21" spans="1:69" x14ac:dyDescent="0.3">
      <c r="A21" s="220">
        <v>46181</v>
      </c>
      <c r="B21" s="221">
        <v>1000</v>
      </c>
      <c r="C21" s="222"/>
      <c r="D21" s="221">
        <v>1000</v>
      </c>
      <c r="E21" s="222"/>
      <c r="F21" s="222"/>
      <c r="G21" s="222">
        <v>1</v>
      </c>
      <c r="H21" s="222"/>
      <c r="I21" s="221">
        <v>0</v>
      </c>
      <c r="J21" s="221">
        <v>0</v>
      </c>
      <c r="K21" s="221">
        <v>0</v>
      </c>
      <c r="L21" s="221">
        <v>1000</v>
      </c>
      <c r="M21" s="223"/>
      <c r="N21" s="221">
        <v>0</v>
      </c>
      <c r="O21" s="221">
        <v>0</v>
      </c>
      <c r="P21" s="221">
        <v>0</v>
      </c>
      <c r="Q21" s="221">
        <v>0</v>
      </c>
      <c r="R21" s="221">
        <v>1000</v>
      </c>
      <c r="S21" s="222">
        <v>1536</v>
      </c>
      <c r="T21" s="221">
        <v>1536000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0</v>
      </c>
      <c r="AB21" s="221">
        <v>0</v>
      </c>
      <c r="AC21" s="221">
        <v>0</v>
      </c>
      <c r="AD21" s="221">
        <v>0</v>
      </c>
      <c r="AE21" s="220"/>
      <c r="AF21" s="220"/>
      <c r="AG21" s="222">
        <v>0</v>
      </c>
      <c r="AH21" s="224">
        <v>13</v>
      </c>
      <c r="AI21" s="224">
        <v>31</v>
      </c>
      <c r="AJ21" s="224">
        <v>13</v>
      </c>
      <c r="AK21" s="224">
        <v>360</v>
      </c>
      <c r="AL21" s="220"/>
      <c r="AM21" s="222"/>
      <c r="AN21" s="220"/>
      <c r="AO21" s="222"/>
      <c r="AP21" s="222">
        <v>0</v>
      </c>
      <c r="AQ21" s="222">
        <v>0</v>
      </c>
      <c r="AR21" s="224">
        <v>0</v>
      </c>
      <c r="AS21" s="224">
        <v>0</v>
      </c>
      <c r="AT21" s="221">
        <v>0</v>
      </c>
      <c r="AU21" s="221">
        <v>0</v>
      </c>
      <c r="AV21" s="221">
        <v>0</v>
      </c>
      <c r="AW21" s="221">
        <v>0</v>
      </c>
      <c r="AX21" s="221">
        <v>0</v>
      </c>
      <c r="AY21" s="221">
        <v>0</v>
      </c>
      <c r="AZ21" s="221">
        <v>0</v>
      </c>
      <c r="BA21" s="221">
        <v>0</v>
      </c>
      <c r="BB21" s="221">
        <v>0</v>
      </c>
      <c r="BC21" s="221">
        <v>0</v>
      </c>
      <c r="BD21" s="221">
        <v>0</v>
      </c>
      <c r="BE21" s="221">
        <v>0</v>
      </c>
      <c r="BF21" s="221">
        <v>0</v>
      </c>
      <c r="BG21" s="221">
        <v>0</v>
      </c>
      <c r="BH21" s="221">
        <v>0</v>
      </c>
      <c r="BI21" s="221">
        <v>0</v>
      </c>
      <c r="BJ21" s="221">
        <v>0</v>
      </c>
      <c r="BK21" s="221">
        <v>0</v>
      </c>
      <c r="BL21" s="221">
        <v>0</v>
      </c>
      <c r="BM21" s="221">
        <v>0</v>
      </c>
      <c r="BN21" s="221">
        <v>0</v>
      </c>
      <c r="BO21" s="221">
        <v>0</v>
      </c>
      <c r="BP21" s="221">
        <v>0</v>
      </c>
      <c r="BQ21" s="213" t="s">
        <v>102</v>
      </c>
    </row>
    <row r="22" spans="1:69" x14ac:dyDescent="0.3">
      <c r="A22" s="220">
        <v>46182</v>
      </c>
      <c r="B22" s="221">
        <v>1000</v>
      </c>
      <c r="C22" s="222"/>
      <c r="D22" s="221">
        <v>1000</v>
      </c>
      <c r="E22" s="222"/>
      <c r="F22" s="222"/>
      <c r="G22" s="222">
        <v>1</v>
      </c>
      <c r="H22" s="222"/>
      <c r="I22" s="221">
        <v>0</v>
      </c>
      <c r="J22" s="221">
        <v>0</v>
      </c>
      <c r="K22" s="221">
        <v>0</v>
      </c>
      <c r="L22" s="221">
        <v>1000</v>
      </c>
      <c r="M22" s="223"/>
      <c r="N22" s="221">
        <v>0</v>
      </c>
      <c r="O22" s="221">
        <v>0</v>
      </c>
      <c r="P22" s="221">
        <v>0</v>
      </c>
      <c r="Q22" s="221">
        <v>0</v>
      </c>
      <c r="R22" s="221">
        <v>1000</v>
      </c>
      <c r="S22" s="222">
        <v>1536</v>
      </c>
      <c r="T22" s="221">
        <v>1536000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0</v>
      </c>
      <c r="AB22" s="221">
        <v>0</v>
      </c>
      <c r="AC22" s="221">
        <v>0</v>
      </c>
      <c r="AD22" s="221">
        <v>0</v>
      </c>
      <c r="AE22" s="220"/>
      <c r="AF22" s="220"/>
      <c r="AG22" s="222">
        <v>0</v>
      </c>
      <c r="AH22" s="224">
        <v>14</v>
      </c>
      <c r="AI22" s="224">
        <v>31</v>
      </c>
      <c r="AJ22" s="224">
        <v>14</v>
      </c>
      <c r="AK22" s="224">
        <v>360</v>
      </c>
      <c r="AL22" s="220"/>
      <c r="AM22" s="222"/>
      <c r="AN22" s="220"/>
      <c r="AO22" s="222"/>
      <c r="AP22" s="222">
        <v>0</v>
      </c>
      <c r="AQ22" s="222">
        <v>0</v>
      </c>
      <c r="AR22" s="224">
        <v>0</v>
      </c>
      <c r="AS22" s="224">
        <v>0</v>
      </c>
      <c r="AT22" s="221">
        <v>0</v>
      </c>
      <c r="AU22" s="221">
        <v>0</v>
      </c>
      <c r="AV22" s="221">
        <v>0</v>
      </c>
      <c r="AW22" s="221">
        <v>0</v>
      </c>
      <c r="AX22" s="221">
        <v>0</v>
      </c>
      <c r="AY22" s="221">
        <v>0</v>
      </c>
      <c r="AZ22" s="221">
        <v>0</v>
      </c>
      <c r="BA22" s="221">
        <v>0</v>
      </c>
      <c r="BB22" s="221">
        <v>0</v>
      </c>
      <c r="BC22" s="221">
        <v>0</v>
      </c>
      <c r="BD22" s="221">
        <v>0</v>
      </c>
      <c r="BE22" s="221">
        <v>0</v>
      </c>
      <c r="BF22" s="221">
        <v>0</v>
      </c>
      <c r="BG22" s="221">
        <v>0</v>
      </c>
      <c r="BH22" s="221">
        <v>0</v>
      </c>
      <c r="BI22" s="221">
        <v>0</v>
      </c>
      <c r="BJ22" s="221">
        <v>0</v>
      </c>
      <c r="BK22" s="221">
        <v>0</v>
      </c>
      <c r="BL22" s="221">
        <v>0</v>
      </c>
      <c r="BM22" s="221">
        <v>0</v>
      </c>
      <c r="BN22" s="221">
        <v>0</v>
      </c>
      <c r="BO22" s="221">
        <v>0</v>
      </c>
      <c r="BP22" s="221">
        <v>0</v>
      </c>
      <c r="BQ22" s="213" t="s">
        <v>102</v>
      </c>
    </row>
    <row r="23" spans="1:69" x14ac:dyDescent="0.3">
      <c r="A23" s="220">
        <v>46183</v>
      </c>
      <c r="B23" s="221">
        <v>1000</v>
      </c>
      <c r="C23" s="222"/>
      <c r="D23" s="221">
        <v>1000</v>
      </c>
      <c r="E23" s="222"/>
      <c r="F23" s="222"/>
      <c r="G23" s="222">
        <v>1</v>
      </c>
      <c r="H23" s="222"/>
      <c r="I23" s="221">
        <v>0</v>
      </c>
      <c r="J23" s="221">
        <v>0</v>
      </c>
      <c r="K23" s="221">
        <v>0</v>
      </c>
      <c r="L23" s="221">
        <v>1000</v>
      </c>
      <c r="M23" s="223"/>
      <c r="N23" s="221">
        <v>0</v>
      </c>
      <c r="O23" s="221">
        <v>0</v>
      </c>
      <c r="P23" s="221">
        <v>0</v>
      </c>
      <c r="Q23" s="221">
        <v>0</v>
      </c>
      <c r="R23" s="221">
        <v>1000</v>
      </c>
      <c r="S23" s="222">
        <v>1536</v>
      </c>
      <c r="T23" s="221">
        <v>1536000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0</v>
      </c>
      <c r="AB23" s="221">
        <v>0</v>
      </c>
      <c r="AC23" s="221">
        <v>0</v>
      </c>
      <c r="AD23" s="221">
        <v>0</v>
      </c>
      <c r="AE23" s="220"/>
      <c r="AF23" s="220"/>
      <c r="AG23" s="222">
        <v>0</v>
      </c>
      <c r="AH23" s="224">
        <v>15</v>
      </c>
      <c r="AI23" s="224">
        <v>31</v>
      </c>
      <c r="AJ23" s="224">
        <v>15</v>
      </c>
      <c r="AK23" s="224">
        <v>360</v>
      </c>
      <c r="AL23" s="220"/>
      <c r="AM23" s="222"/>
      <c r="AN23" s="220"/>
      <c r="AO23" s="222"/>
      <c r="AP23" s="222">
        <v>0</v>
      </c>
      <c r="AQ23" s="222">
        <v>0</v>
      </c>
      <c r="AR23" s="224">
        <v>0</v>
      </c>
      <c r="AS23" s="224">
        <v>0</v>
      </c>
      <c r="AT23" s="221">
        <v>0</v>
      </c>
      <c r="AU23" s="221">
        <v>0</v>
      </c>
      <c r="AV23" s="221">
        <v>0</v>
      </c>
      <c r="AW23" s="221">
        <v>0</v>
      </c>
      <c r="AX23" s="221">
        <v>0</v>
      </c>
      <c r="AY23" s="221">
        <v>0</v>
      </c>
      <c r="AZ23" s="221">
        <v>0</v>
      </c>
      <c r="BA23" s="221">
        <v>0</v>
      </c>
      <c r="BB23" s="221">
        <v>0</v>
      </c>
      <c r="BC23" s="221">
        <v>0</v>
      </c>
      <c r="BD23" s="221">
        <v>0</v>
      </c>
      <c r="BE23" s="221">
        <v>0</v>
      </c>
      <c r="BF23" s="221">
        <v>0</v>
      </c>
      <c r="BG23" s="221">
        <v>0</v>
      </c>
      <c r="BH23" s="221">
        <v>0</v>
      </c>
      <c r="BI23" s="221">
        <v>0</v>
      </c>
      <c r="BJ23" s="221">
        <v>0</v>
      </c>
      <c r="BK23" s="221">
        <v>0</v>
      </c>
      <c r="BL23" s="221">
        <v>0</v>
      </c>
      <c r="BM23" s="221">
        <v>0</v>
      </c>
      <c r="BN23" s="221">
        <v>0</v>
      </c>
      <c r="BO23" s="221">
        <v>0</v>
      </c>
      <c r="BP23" s="221">
        <v>0</v>
      </c>
      <c r="BQ23" s="213" t="s">
        <v>102</v>
      </c>
    </row>
    <row r="24" spans="1:69" x14ac:dyDescent="0.3">
      <c r="A24" s="220">
        <v>46184</v>
      </c>
      <c r="B24" s="221">
        <v>1000</v>
      </c>
      <c r="C24" s="222"/>
      <c r="D24" s="221">
        <v>1000</v>
      </c>
      <c r="E24" s="222"/>
      <c r="F24" s="222"/>
      <c r="G24" s="222">
        <v>1</v>
      </c>
      <c r="H24" s="222"/>
      <c r="I24" s="221">
        <v>0</v>
      </c>
      <c r="J24" s="221">
        <v>0</v>
      </c>
      <c r="K24" s="221">
        <v>0</v>
      </c>
      <c r="L24" s="221">
        <v>1000</v>
      </c>
      <c r="M24" s="223"/>
      <c r="N24" s="221">
        <v>0</v>
      </c>
      <c r="O24" s="221">
        <v>0</v>
      </c>
      <c r="P24" s="221">
        <v>0</v>
      </c>
      <c r="Q24" s="221">
        <v>0</v>
      </c>
      <c r="R24" s="221">
        <v>1000</v>
      </c>
      <c r="S24" s="222">
        <v>1536</v>
      </c>
      <c r="T24" s="221">
        <v>1536000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0</v>
      </c>
      <c r="AB24" s="221">
        <v>0</v>
      </c>
      <c r="AC24" s="221">
        <v>0</v>
      </c>
      <c r="AD24" s="221">
        <v>0</v>
      </c>
      <c r="AE24" s="220"/>
      <c r="AF24" s="220"/>
      <c r="AG24" s="222">
        <v>0</v>
      </c>
      <c r="AH24" s="224">
        <v>16</v>
      </c>
      <c r="AI24" s="224">
        <v>31</v>
      </c>
      <c r="AJ24" s="224">
        <v>16</v>
      </c>
      <c r="AK24" s="224">
        <v>360</v>
      </c>
      <c r="AL24" s="220"/>
      <c r="AM24" s="222"/>
      <c r="AN24" s="220"/>
      <c r="AO24" s="222"/>
      <c r="AP24" s="222">
        <v>0</v>
      </c>
      <c r="AQ24" s="222">
        <v>0</v>
      </c>
      <c r="AR24" s="224">
        <v>0</v>
      </c>
      <c r="AS24" s="224">
        <v>0</v>
      </c>
      <c r="AT24" s="221">
        <v>0</v>
      </c>
      <c r="AU24" s="221">
        <v>0</v>
      </c>
      <c r="AV24" s="221">
        <v>0</v>
      </c>
      <c r="AW24" s="221">
        <v>0</v>
      </c>
      <c r="AX24" s="221">
        <v>0</v>
      </c>
      <c r="AY24" s="221">
        <v>0</v>
      </c>
      <c r="AZ24" s="221">
        <v>0</v>
      </c>
      <c r="BA24" s="221">
        <v>0</v>
      </c>
      <c r="BB24" s="221">
        <v>0</v>
      </c>
      <c r="BC24" s="221">
        <v>0</v>
      </c>
      <c r="BD24" s="221">
        <v>0</v>
      </c>
      <c r="BE24" s="221">
        <v>0</v>
      </c>
      <c r="BF24" s="221">
        <v>0</v>
      </c>
      <c r="BG24" s="221">
        <v>0</v>
      </c>
      <c r="BH24" s="221">
        <v>0</v>
      </c>
      <c r="BI24" s="221">
        <v>0</v>
      </c>
      <c r="BJ24" s="221">
        <v>0</v>
      </c>
      <c r="BK24" s="221">
        <v>0</v>
      </c>
      <c r="BL24" s="221">
        <v>0</v>
      </c>
      <c r="BM24" s="221">
        <v>0</v>
      </c>
      <c r="BN24" s="221">
        <v>0</v>
      </c>
      <c r="BO24" s="221">
        <v>0</v>
      </c>
      <c r="BP24" s="221">
        <v>0</v>
      </c>
      <c r="BQ24" s="213" t="s">
        <v>102</v>
      </c>
    </row>
    <row r="25" spans="1:69" x14ac:dyDescent="0.3">
      <c r="A25" s="220">
        <v>46185</v>
      </c>
      <c r="B25" s="221">
        <v>1000</v>
      </c>
      <c r="C25" s="222"/>
      <c r="D25" s="221">
        <v>1000</v>
      </c>
      <c r="E25" s="222"/>
      <c r="F25" s="222"/>
      <c r="G25" s="222">
        <v>1</v>
      </c>
      <c r="H25" s="222"/>
      <c r="I25" s="221">
        <v>0</v>
      </c>
      <c r="J25" s="221">
        <v>0</v>
      </c>
      <c r="K25" s="221">
        <v>0</v>
      </c>
      <c r="L25" s="221">
        <v>1000</v>
      </c>
      <c r="M25" s="223"/>
      <c r="N25" s="221">
        <v>0</v>
      </c>
      <c r="O25" s="221">
        <v>0</v>
      </c>
      <c r="P25" s="221">
        <v>0</v>
      </c>
      <c r="Q25" s="221">
        <v>0</v>
      </c>
      <c r="R25" s="221">
        <v>1000</v>
      </c>
      <c r="S25" s="222">
        <v>1536</v>
      </c>
      <c r="T25" s="221">
        <v>1536000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0</v>
      </c>
      <c r="AB25" s="221">
        <v>0</v>
      </c>
      <c r="AC25" s="221">
        <v>0</v>
      </c>
      <c r="AD25" s="221">
        <v>0</v>
      </c>
      <c r="AE25" s="220"/>
      <c r="AF25" s="220"/>
      <c r="AG25" s="222">
        <v>0</v>
      </c>
      <c r="AH25" s="224">
        <v>17</v>
      </c>
      <c r="AI25" s="224">
        <v>31</v>
      </c>
      <c r="AJ25" s="224">
        <v>17</v>
      </c>
      <c r="AK25" s="224">
        <v>360</v>
      </c>
      <c r="AL25" s="220"/>
      <c r="AM25" s="222"/>
      <c r="AN25" s="220"/>
      <c r="AO25" s="222"/>
      <c r="AP25" s="222">
        <v>0</v>
      </c>
      <c r="AQ25" s="222">
        <v>0</v>
      </c>
      <c r="AR25" s="224">
        <v>0</v>
      </c>
      <c r="AS25" s="224">
        <v>0</v>
      </c>
      <c r="AT25" s="221">
        <v>0</v>
      </c>
      <c r="AU25" s="221">
        <v>0</v>
      </c>
      <c r="AV25" s="221">
        <v>0</v>
      </c>
      <c r="AW25" s="221">
        <v>0</v>
      </c>
      <c r="AX25" s="221">
        <v>0</v>
      </c>
      <c r="AY25" s="221">
        <v>0</v>
      </c>
      <c r="AZ25" s="221">
        <v>0</v>
      </c>
      <c r="BA25" s="221">
        <v>0</v>
      </c>
      <c r="BB25" s="221">
        <v>0</v>
      </c>
      <c r="BC25" s="221">
        <v>0</v>
      </c>
      <c r="BD25" s="221">
        <v>0</v>
      </c>
      <c r="BE25" s="221">
        <v>0</v>
      </c>
      <c r="BF25" s="221">
        <v>0</v>
      </c>
      <c r="BG25" s="221">
        <v>0</v>
      </c>
      <c r="BH25" s="221">
        <v>0</v>
      </c>
      <c r="BI25" s="221">
        <v>0</v>
      </c>
      <c r="BJ25" s="221">
        <v>0</v>
      </c>
      <c r="BK25" s="221">
        <v>0</v>
      </c>
      <c r="BL25" s="221">
        <v>0</v>
      </c>
      <c r="BM25" s="221">
        <v>0</v>
      </c>
      <c r="BN25" s="221">
        <v>0</v>
      </c>
      <c r="BO25" s="221">
        <v>0</v>
      </c>
      <c r="BP25" s="221">
        <v>0</v>
      </c>
      <c r="BQ25" s="213" t="s">
        <v>102</v>
      </c>
    </row>
    <row r="26" spans="1:69" x14ac:dyDescent="0.3">
      <c r="A26" s="220">
        <v>46186</v>
      </c>
      <c r="B26" s="221">
        <v>1000</v>
      </c>
      <c r="C26" s="222"/>
      <c r="D26" s="221">
        <v>1000</v>
      </c>
      <c r="E26" s="222"/>
      <c r="F26" s="222"/>
      <c r="G26" s="222">
        <v>1</v>
      </c>
      <c r="H26" s="222"/>
      <c r="I26" s="221">
        <v>0</v>
      </c>
      <c r="J26" s="221">
        <v>0</v>
      </c>
      <c r="K26" s="221">
        <v>0</v>
      </c>
      <c r="L26" s="221">
        <v>1000</v>
      </c>
      <c r="M26" s="223"/>
      <c r="N26" s="221">
        <v>0</v>
      </c>
      <c r="O26" s="221">
        <v>0</v>
      </c>
      <c r="P26" s="221">
        <v>0</v>
      </c>
      <c r="Q26" s="221">
        <v>0</v>
      </c>
      <c r="R26" s="221">
        <v>1000</v>
      </c>
      <c r="S26" s="222">
        <v>1536</v>
      </c>
      <c r="T26" s="221">
        <v>1536000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0"/>
      <c r="AF26" s="220"/>
      <c r="AG26" s="222">
        <v>0</v>
      </c>
      <c r="AH26" s="224">
        <v>18</v>
      </c>
      <c r="AI26" s="224">
        <v>31</v>
      </c>
      <c r="AJ26" s="224">
        <v>18</v>
      </c>
      <c r="AK26" s="224">
        <v>360</v>
      </c>
      <c r="AL26" s="220"/>
      <c r="AM26" s="222"/>
      <c r="AN26" s="220"/>
      <c r="AO26" s="222"/>
      <c r="AP26" s="222">
        <v>0</v>
      </c>
      <c r="AQ26" s="222">
        <v>0</v>
      </c>
      <c r="AR26" s="224">
        <v>0</v>
      </c>
      <c r="AS26" s="224">
        <v>0</v>
      </c>
      <c r="AT26" s="221">
        <v>0</v>
      </c>
      <c r="AU26" s="221">
        <v>0</v>
      </c>
      <c r="AV26" s="221">
        <v>0</v>
      </c>
      <c r="AW26" s="221">
        <v>0</v>
      </c>
      <c r="AX26" s="221">
        <v>0</v>
      </c>
      <c r="AY26" s="221">
        <v>0</v>
      </c>
      <c r="AZ26" s="221">
        <v>0</v>
      </c>
      <c r="BA26" s="221">
        <v>0</v>
      </c>
      <c r="BB26" s="221">
        <v>0</v>
      </c>
      <c r="BC26" s="221">
        <v>0</v>
      </c>
      <c r="BD26" s="221">
        <v>0</v>
      </c>
      <c r="BE26" s="221">
        <v>0</v>
      </c>
      <c r="BF26" s="221">
        <v>0</v>
      </c>
      <c r="BG26" s="221">
        <v>0</v>
      </c>
      <c r="BH26" s="221">
        <v>0</v>
      </c>
      <c r="BI26" s="221">
        <v>0</v>
      </c>
      <c r="BJ26" s="221">
        <v>0</v>
      </c>
      <c r="BK26" s="221">
        <v>0</v>
      </c>
      <c r="BL26" s="221">
        <v>0</v>
      </c>
      <c r="BM26" s="221">
        <v>0</v>
      </c>
      <c r="BN26" s="221">
        <v>0</v>
      </c>
      <c r="BO26" s="221">
        <v>0</v>
      </c>
      <c r="BP26" s="221">
        <v>0</v>
      </c>
      <c r="BQ26" s="213" t="s">
        <v>102</v>
      </c>
    </row>
    <row r="27" spans="1:69" x14ac:dyDescent="0.3">
      <c r="A27" s="220">
        <v>46187</v>
      </c>
      <c r="B27" s="221">
        <v>1000</v>
      </c>
      <c r="C27" s="222"/>
      <c r="D27" s="221">
        <v>1000</v>
      </c>
      <c r="E27" s="222"/>
      <c r="F27" s="222"/>
      <c r="G27" s="222">
        <v>1</v>
      </c>
      <c r="H27" s="222"/>
      <c r="I27" s="221">
        <v>0</v>
      </c>
      <c r="J27" s="221">
        <v>0</v>
      </c>
      <c r="K27" s="221">
        <v>0</v>
      </c>
      <c r="L27" s="221">
        <v>1000</v>
      </c>
      <c r="M27" s="223"/>
      <c r="N27" s="221">
        <v>0</v>
      </c>
      <c r="O27" s="221">
        <v>0</v>
      </c>
      <c r="P27" s="221">
        <v>0</v>
      </c>
      <c r="Q27" s="221">
        <v>0</v>
      </c>
      <c r="R27" s="221">
        <v>1000</v>
      </c>
      <c r="S27" s="222">
        <v>1536</v>
      </c>
      <c r="T27" s="221">
        <v>1536000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0</v>
      </c>
      <c r="AB27" s="221">
        <v>0</v>
      </c>
      <c r="AC27" s="221">
        <v>0</v>
      </c>
      <c r="AD27" s="221">
        <v>0</v>
      </c>
      <c r="AE27" s="220"/>
      <c r="AF27" s="220"/>
      <c r="AG27" s="222">
        <v>0</v>
      </c>
      <c r="AH27" s="224">
        <v>19</v>
      </c>
      <c r="AI27" s="224">
        <v>31</v>
      </c>
      <c r="AJ27" s="224">
        <v>19</v>
      </c>
      <c r="AK27" s="224">
        <v>360</v>
      </c>
      <c r="AL27" s="220"/>
      <c r="AM27" s="222"/>
      <c r="AN27" s="220"/>
      <c r="AO27" s="222"/>
      <c r="AP27" s="222">
        <v>0</v>
      </c>
      <c r="AQ27" s="222">
        <v>0</v>
      </c>
      <c r="AR27" s="224">
        <v>0</v>
      </c>
      <c r="AS27" s="224">
        <v>0</v>
      </c>
      <c r="AT27" s="221">
        <v>0</v>
      </c>
      <c r="AU27" s="221">
        <v>0</v>
      </c>
      <c r="AV27" s="221">
        <v>0</v>
      </c>
      <c r="AW27" s="221">
        <v>0</v>
      </c>
      <c r="AX27" s="221">
        <v>0</v>
      </c>
      <c r="AY27" s="221">
        <v>0</v>
      </c>
      <c r="AZ27" s="221">
        <v>0</v>
      </c>
      <c r="BA27" s="221">
        <v>0</v>
      </c>
      <c r="BB27" s="221">
        <v>0</v>
      </c>
      <c r="BC27" s="221">
        <v>0</v>
      </c>
      <c r="BD27" s="221">
        <v>0</v>
      </c>
      <c r="BE27" s="221">
        <v>0</v>
      </c>
      <c r="BF27" s="221">
        <v>0</v>
      </c>
      <c r="BG27" s="221">
        <v>0</v>
      </c>
      <c r="BH27" s="221">
        <v>0</v>
      </c>
      <c r="BI27" s="221">
        <v>0</v>
      </c>
      <c r="BJ27" s="221">
        <v>0</v>
      </c>
      <c r="BK27" s="221">
        <v>0</v>
      </c>
      <c r="BL27" s="221">
        <v>0</v>
      </c>
      <c r="BM27" s="221">
        <v>0</v>
      </c>
      <c r="BN27" s="221">
        <v>0</v>
      </c>
      <c r="BO27" s="221">
        <v>0</v>
      </c>
      <c r="BP27" s="221">
        <v>0</v>
      </c>
      <c r="BQ27" s="213" t="s">
        <v>102</v>
      </c>
    </row>
    <row r="28" spans="1:69" x14ac:dyDescent="0.3">
      <c r="A28" s="220">
        <v>46188</v>
      </c>
      <c r="B28" s="221">
        <v>1000</v>
      </c>
      <c r="C28" s="222"/>
      <c r="D28" s="221">
        <v>1000</v>
      </c>
      <c r="E28" s="222"/>
      <c r="F28" s="222"/>
      <c r="G28" s="222">
        <v>1</v>
      </c>
      <c r="H28" s="222"/>
      <c r="I28" s="221">
        <v>0</v>
      </c>
      <c r="J28" s="221">
        <v>0</v>
      </c>
      <c r="K28" s="221">
        <v>0</v>
      </c>
      <c r="L28" s="221">
        <v>1000</v>
      </c>
      <c r="M28" s="223"/>
      <c r="N28" s="221">
        <v>0</v>
      </c>
      <c r="O28" s="221">
        <v>0</v>
      </c>
      <c r="P28" s="221">
        <v>0</v>
      </c>
      <c r="Q28" s="221">
        <v>0</v>
      </c>
      <c r="R28" s="221">
        <v>1000</v>
      </c>
      <c r="S28" s="222">
        <v>1536</v>
      </c>
      <c r="T28" s="221">
        <v>1536000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0"/>
      <c r="AF28" s="220"/>
      <c r="AG28" s="222">
        <v>0</v>
      </c>
      <c r="AH28" s="224">
        <v>20</v>
      </c>
      <c r="AI28" s="224">
        <v>31</v>
      </c>
      <c r="AJ28" s="224">
        <v>20</v>
      </c>
      <c r="AK28" s="224">
        <v>360</v>
      </c>
      <c r="AL28" s="220"/>
      <c r="AM28" s="222"/>
      <c r="AN28" s="220"/>
      <c r="AO28" s="222"/>
      <c r="AP28" s="222">
        <v>0</v>
      </c>
      <c r="AQ28" s="222">
        <v>0</v>
      </c>
      <c r="AR28" s="224">
        <v>0</v>
      </c>
      <c r="AS28" s="224">
        <v>0</v>
      </c>
      <c r="AT28" s="221">
        <v>0</v>
      </c>
      <c r="AU28" s="221">
        <v>0</v>
      </c>
      <c r="AV28" s="221">
        <v>0</v>
      </c>
      <c r="AW28" s="221">
        <v>0</v>
      </c>
      <c r="AX28" s="221">
        <v>0</v>
      </c>
      <c r="AY28" s="221">
        <v>0</v>
      </c>
      <c r="AZ28" s="221">
        <v>0</v>
      </c>
      <c r="BA28" s="221">
        <v>0</v>
      </c>
      <c r="BB28" s="221">
        <v>0</v>
      </c>
      <c r="BC28" s="221">
        <v>0</v>
      </c>
      <c r="BD28" s="221">
        <v>0</v>
      </c>
      <c r="BE28" s="221">
        <v>0</v>
      </c>
      <c r="BF28" s="221">
        <v>0</v>
      </c>
      <c r="BG28" s="221">
        <v>0</v>
      </c>
      <c r="BH28" s="221">
        <v>0</v>
      </c>
      <c r="BI28" s="221">
        <v>0</v>
      </c>
      <c r="BJ28" s="221">
        <v>0</v>
      </c>
      <c r="BK28" s="221">
        <v>0</v>
      </c>
      <c r="BL28" s="221">
        <v>0</v>
      </c>
      <c r="BM28" s="221">
        <v>0</v>
      </c>
      <c r="BN28" s="221">
        <v>0</v>
      </c>
      <c r="BO28" s="221">
        <v>0</v>
      </c>
      <c r="BP28" s="221">
        <v>0</v>
      </c>
      <c r="BQ28" s="213" t="s">
        <v>102</v>
      </c>
    </row>
    <row r="29" spans="1:69" x14ac:dyDescent="0.3">
      <c r="A29" s="220">
        <v>46189</v>
      </c>
      <c r="B29" s="221">
        <v>1000</v>
      </c>
      <c r="C29" s="222"/>
      <c r="D29" s="221">
        <v>1000</v>
      </c>
      <c r="E29" s="222"/>
      <c r="F29" s="222"/>
      <c r="G29" s="222">
        <v>1</v>
      </c>
      <c r="H29" s="222"/>
      <c r="I29" s="221">
        <v>0</v>
      </c>
      <c r="J29" s="221">
        <v>0</v>
      </c>
      <c r="K29" s="221">
        <v>0</v>
      </c>
      <c r="L29" s="221">
        <v>1000</v>
      </c>
      <c r="M29" s="223"/>
      <c r="N29" s="221">
        <v>0</v>
      </c>
      <c r="O29" s="221">
        <v>0</v>
      </c>
      <c r="P29" s="221">
        <v>0</v>
      </c>
      <c r="Q29" s="221">
        <v>0</v>
      </c>
      <c r="R29" s="221">
        <v>1000</v>
      </c>
      <c r="S29" s="222">
        <v>1536</v>
      </c>
      <c r="T29" s="221">
        <v>1536000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0"/>
      <c r="AF29" s="220"/>
      <c r="AG29" s="222">
        <v>0</v>
      </c>
      <c r="AH29" s="224">
        <v>21</v>
      </c>
      <c r="AI29" s="224">
        <v>31</v>
      </c>
      <c r="AJ29" s="224">
        <v>21</v>
      </c>
      <c r="AK29" s="224">
        <v>360</v>
      </c>
      <c r="AL29" s="220"/>
      <c r="AM29" s="222"/>
      <c r="AN29" s="220"/>
      <c r="AO29" s="222"/>
      <c r="AP29" s="222">
        <v>0</v>
      </c>
      <c r="AQ29" s="222">
        <v>0</v>
      </c>
      <c r="AR29" s="224">
        <v>0</v>
      </c>
      <c r="AS29" s="224">
        <v>0</v>
      </c>
      <c r="AT29" s="221">
        <v>0</v>
      </c>
      <c r="AU29" s="221">
        <v>0</v>
      </c>
      <c r="AV29" s="221">
        <v>0</v>
      </c>
      <c r="AW29" s="221">
        <v>0</v>
      </c>
      <c r="AX29" s="221">
        <v>0</v>
      </c>
      <c r="AY29" s="221">
        <v>0</v>
      </c>
      <c r="AZ29" s="221">
        <v>0</v>
      </c>
      <c r="BA29" s="221">
        <v>0</v>
      </c>
      <c r="BB29" s="221">
        <v>0</v>
      </c>
      <c r="BC29" s="221">
        <v>0</v>
      </c>
      <c r="BD29" s="221">
        <v>0</v>
      </c>
      <c r="BE29" s="221">
        <v>0</v>
      </c>
      <c r="BF29" s="221">
        <v>0</v>
      </c>
      <c r="BG29" s="221">
        <v>0</v>
      </c>
      <c r="BH29" s="221">
        <v>0</v>
      </c>
      <c r="BI29" s="221">
        <v>0</v>
      </c>
      <c r="BJ29" s="221">
        <v>0</v>
      </c>
      <c r="BK29" s="221">
        <v>0</v>
      </c>
      <c r="BL29" s="221">
        <v>0</v>
      </c>
      <c r="BM29" s="221">
        <v>0</v>
      </c>
      <c r="BN29" s="221">
        <v>0</v>
      </c>
      <c r="BO29" s="221">
        <v>0</v>
      </c>
      <c r="BP29" s="221">
        <v>0</v>
      </c>
      <c r="BQ29" s="213" t="s">
        <v>102</v>
      </c>
    </row>
    <row r="30" spans="1:69" x14ac:dyDescent="0.3">
      <c r="A30" s="220">
        <v>46190</v>
      </c>
      <c r="B30" s="221">
        <v>1000</v>
      </c>
      <c r="C30" s="222"/>
      <c r="D30" s="221">
        <v>1000</v>
      </c>
      <c r="E30" s="222"/>
      <c r="F30" s="222"/>
      <c r="G30" s="222">
        <v>1</v>
      </c>
      <c r="H30" s="222"/>
      <c r="I30" s="221">
        <v>0</v>
      </c>
      <c r="J30" s="221">
        <v>0</v>
      </c>
      <c r="K30" s="221">
        <v>0</v>
      </c>
      <c r="L30" s="221">
        <v>1000</v>
      </c>
      <c r="M30" s="223"/>
      <c r="N30" s="221">
        <v>0</v>
      </c>
      <c r="O30" s="221">
        <v>0</v>
      </c>
      <c r="P30" s="221">
        <v>0</v>
      </c>
      <c r="Q30" s="221">
        <v>0</v>
      </c>
      <c r="R30" s="221">
        <v>1000</v>
      </c>
      <c r="S30" s="222">
        <v>1536</v>
      </c>
      <c r="T30" s="221">
        <v>1536000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0</v>
      </c>
      <c r="AB30" s="221">
        <v>0</v>
      </c>
      <c r="AC30" s="221">
        <v>0</v>
      </c>
      <c r="AD30" s="221">
        <v>0</v>
      </c>
      <c r="AE30" s="220"/>
      <c r="AF30" s="220"/>
      <c r="AG30" s="222">
        <v>0</v>
      </c>
      <c r="AH30" s="224">
        <v>22</v>
      </c>
      <c r="AI30" s="224">
        <v>31</v>
      </c>
      <c r="AJ30" s="224">
        <v>22</v>
      </c>
      <c r="AK30" s="224">
        <v>360</v>
      </c>
      <c r="AL30" s="220"/>
      <c r="AM30" s="222"/>
      <c r="AN30" s="220"/>
      <c r="AO30" s="222"/>
      <c r="AP30" s="222">
        <v>0</v>
      </c>
      <c r="AQ30" s="222">
        <v>0</v>
      </c>
      <c r="AR30" s="224">
        <v>0</v>
      </c>
      <c r="AS30" s="224">
        <v>0</v>
      </c>
      <c r="AT30" s="221">
        <v>0</v>
      </c>
      <c r="AU30" s="221">
        <v>0</v>
      </c>
      <c r="AV30" s="221">
        <v>0</v>
      </c>
      <c r="AW30" s="221">
        <v>0</v>
      </c>
      <c r="AX30" s="221">
        <v>0</v>
      </c>
      <c r="AY30" s="221">
        <v>0</v>
      </c>
      <c r="AZ30" s="221">
        <v>0</v>
      </c>
      <c r="BA30" s="221">
        <v>0</v>
      </c>
      <c r="BB30" s="221">
        <v>0</v>
      </c>
      <c r="BC30" s="221">
        <v>0</v>
      </c>
      <c r="BD30" s="221">
        <v>0</v>
      </c>
      <c r="BE30" s="221">
        <v>0</v>
      </c>
      <c r="BF30" s="221">
        <v>0</v>
      </c>
      <c r="BG30" s="221">
        <v>0</v>
      </c>
      <c r="BH30" s="221">
        <v>0</v>
      </c>
      <c r="BI30" s="221">
        <v>0</v>
      </c>
      <c r="BJ30" s="221">
        <v>0</v>
      </c>
      <c r="BK30" s="221">
        <v>0</v>
      </c>
      <c r="BL30" s="221">
        <v>0</v>
      </c>
      <c r="BM30" s="221">
        <v>0</v>
      </c>
      <c r="BN30" s="221">
        <v>0</v>
      </c>
      <c r="BO30" s="221">
        <v>0</v>
      </c>
      <c r="BP30" s="221">
        <v>0</v>
      </c>
      <c r="BQ30" s="213" t="s">
        <v>102</v>
      </c>
    </row>
    <row r="31" spans="1:69" x14ac:dyDescent="0.3">
      <c r="A31" s="220">
        <v>46191</v>
      </c>
      <c r="B31" s="221">
        <v>1000</v>
      </c>
      <c r="C31" s="222"/>
      <c r="D31" s="221">
        <v>1000</v>
      </c>
      <c r="E31" s="222"/>
      <c r="F31" s="222"/>
      <c r="G31" s="222">
        <v>1</v>
      </c>
      <c r="H31" s="222"/>
      <c r="I31" s="221">
        <v>0</v>
      </c>
      <c r="J31" s="221">
        <v>0</v>
      </c>
      <c r="K31" s="221">
        <v>0</v>
      </c>
      <c r="L31" s="221">
        <v>1000</v>
      </c>
      <c r="M31" s="223"/>
      <c r="N31" s="221">
        <v>0</v>
      </c>
      <c r="O31" s="221">
        <v>0</v>
      </c>
      <c r="P31" s="221">
        <v>0</v>
      </c>
      <c r="Q31" s="221">
        <v>0</v>
      </c>
      <c r="R31" s="221">
        <v>1000</v>
      </c>
      <c r="S31" s="222">
        <v>1536</v>
      </c>
      <c r="T31" s="221">
        <v>1536000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0</v>
      </c>
      <c r="AB31" s="221">
        <v>0</v>
      </c>
      <c r="AC31" s="221">
        <v>0</v>
      </c>
      <c r="AD31" s="221">
        <v>0</v>
      </c>
      <c r="AE31" s="220"/>
      <c r="AF31" s="220"/>
      <c r="AG31" s="222">
        <v>0</v>
      </c>
      <c r="AH31" s="224">
        <v>23</v>
      </c>
      <c r="AI31" s="224">
        <v>31</v>
      </c>
      <c r="AJ31" s="224">
        <v>23</v>
      </c>
      <c r="AK31" s="224">
        <v>360</v>
      </c>
      <c r="AL31" s="220"/>
      <c r="AM31" s="222"/>
      <c r="AN31" s="220"/>
      <c r="AO31" s="222"/>
      <c r="AP31" s="222">
        <v>0</v>
      </c>
      <c r="AQ31" s="222">
        <v>0</v>
      </c>
      <c r="AR31" s="224">
        <v>0</v>
      </c>
      <c r="AS31" s="224">
        <v>0</v>
      </c>
      <c r="AT31" s="221">
        <v>0</v>
      </c>
      <c r="AU31" s="221">
        <v>0</v>
      </c>
      <c r="AV31" s="221">
        <v>0</v>
      </c>
      <c r="AW31" s="221">
        <v>0</v>
      </c>
      <c r="AX31" s="221">
        <v>0</v>
      </c>
      <c r="AY31" s="221">
        <v>0</v>
      </c>
      <c r="AZ31" s="221">
        <v>0</v>
      </c>
      <c r="BA31" s="221">
        <v>0</v>
      </c>
      <c r="BB31" s="221">
        <v>0</v>
      </c>
      <c r="BC31" s="221">
        <v>0</v>
      </c>
      <c r="BD31" s="221">
        <v>0</v>
      </c>
      <c r="BE31" s="221">
        <v>0</v>
      </c>
      <c r="BF31" s="221">
        <v>0</v>
      </c>
      <c r="BG31" s="221">
        <v>0</v>
      </c>
      <c r="BH31" s="221">
        <v>0</v>
      </c>
      <c r="BI31" s="221">
        <v>0</v>
      </c>
      <c r="BJ31" s="221">
        <v>0</v>
      </c>
      <c r="BK31" s="221">
        <v>0</v>
      </c>
      <c r="BL31" s="221">
        <v>0</v>
      </c>
      <c r="BM31" s="221">
        <v>0</v>
      </c>
      <c r="BN31" s="221">
        <v>0</v>
      </c>
      <c r="BO31" s="221">
        <v>0</v>
      </c>
      <c r="BP31" s="221">
        <v>0</v>
      </c>
      <c r="BQ31" s="213" t="s">
        <v>102</v>
      </c>
    </row>
    <row r="32" spans="1:69" x14ac:dyDescent="0.3">
      <c r="A32" s="220">
        <v>46192</v>
      </c>
      <c r="B32" s="221">
        <v>1000</v>
      </c>
      <c r="C32" s="222"/>
      <c r="D32" s="221">
        <v>1000</v>
      </c>
      <c r="E32" s="222"/>
      <c r="F32" s="222"/>
      <c r="G32" s="222">
        <v>1</v>
      </c>
      <c r="H32" s="222"/>
      <c r="I32" s="221">
        <v>0</v>
      </c>
      <c r="J32" s="221">
        <v>0</v>
      </c>
      <c r="K32" s="221">
        <v>0</v>
      </c>
      <c r="L32" s="221">
        <v>1000</v>
      </c>
      <c r="M32" s="223"/>
      <c r="N32" s="221">
        <v>0</v>
      </c>
      <c r="O32" s="221">
        <v>0</v>
      </c>
      <c r="P32" s="221">
        <v>0</v>
      </c>
      <c r="Q32" s="221">
        <v>0</v>
      </c>
      <c r="R32" s="221">
        <v>1000</v>
      </c>
      <c r="S32" s="222">
        <v>1536</v>
      </c>
      <c r="T32" s="221">
        <v>1536000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0</v>
      </c>
      <c r="AB32" s="221">
        <v>0</v>
      </c>
      <c r="AC32" s="221">
        <v>0</v>
      </c>
      <c r="AD32" s="221">
        <v>0</v>
      </c>
      <c r="AE32" s="220"/>
      <c r="AF32" s="220"/>
      <c r="AG32" s="222">
        <v>0</v>
      </c>
      <c r="AH32" s="224">
        <v>24</v>
      </c>
      <c r="AI32" s="224">
        <v>31</v>
      </c>
      <c r="AJ32" s="224">
        <v>24</v>
      </c>
      <c r="AK32" s="224">
        <v>360</v>
      </c>
      <c r="AL32" s="220"/>
      <c r="AM32" s="222"/>
      <c r="AN32" s="220"/>
      <c r="AO32" s="222"/>
      <c r="AP32" s="222">
        <v>0</v>
      </c>
      <c r="AQ32" s="222">
        <v>0</v>
      </c>
      <c r="AR32" s="224">
        <v>0</v>
      </c>
      <c r="AS32" s="224">
        <v>0</v>
      </c>
      <c r="AT32" s="221">
        <v>0</v>
      </c>
      <c r="AU32" s="221">
        <v>0</v>
      </c>
      <c r="AV32" s="221">
        <v>0</v>
      </c>
      <c r="AW32" s="221">
        <v>0</v>
      </c>
      <c r="AX32" s="221">
        <v>0</v>
      </c>
      <c r="AY32" s="221">
        <v>0</v>
      </c>
      <c r="AZ32" s="221">
        <v>0</v>
      </c>
      <c r="BA32" s="221">
        <v>0</v>
      </c>
      <c r="BB32" s="221">
        <v>0</v>
      </c>
      <c r="BC32" s="221">
        <v>0</v>
      </c>
      <c r="BD32" s="221">
        <v>0</v>
      </c>
      <c r="BE32" s="221">
        <v>0</v>
      </c>
      <c r="BF32" s="221">
        <v>0</v>
      </c>
      <c r="BG32" s="221">
        <v>0</v>
      </c>
      <c r="BH32" s="221">
        <v>0</v>
      </c>
      <c r="BI32" s="221">
        <v>0</v>
      </c>
      <c r="BJ32" s="221">
        <v>0</v>
      </c>
      <c r="BK32" s="221">
        <v>0</v>
      </c>
      <c r="BL32" s="221">
        <v>0</v>
      </c>
      <c r="BM32" s="221">
        <v>0</v>
      </c>
      <c r="BN32" s="221">
        <v>0</v>
      </c>
      <c r="BO32" s="221">
        <v>0</v>
      </c>
      <c r="BP32" s="221">
        <v>0</v>
      </c>
      <c r="BQ32" s="213" t="s">
        <v>102</v>
      </c>
    </row>
    <row r="33" spans="1:69" x14ac:dyDescent="0.3">
      <c r="A33" s="220">
        <v>46193</v>
      </c>
      <c r="B33" s="221">
        <v>1000</v>
      </c>
      <c r="C33" s="222"/>
      <c r="D33" s="221">
        <v>1000</v>
      </c>
      <c r="E33" s="222"/>
      <c r="F33" s="222"/>
      <c r="G33" s="222">
        <v>1</v>
      </c>
      <c r="H33" s="222"/>
      <c r="I33" s="221">
        <v>0</v>
      </c>
      <c r="J33" s="221">
        <v>0</v>
      </c>
      <c r="K33" s="221">
        <v>0</v>
      </c>
      <c r="L33" s="221">
        <v>1000</v>
      </c>
      <c r="M33" s="223"/>
      <c r="N33" s="221">
        <v>0</v>
      </c>
      <c r="O33" s="221">
        <v>0</v>
      </c>
      <c r="P33" s="221">
        <v>0</v>
      </c>
      <c r="Q33" s="221">
        <v>0</v>
      </c>
      <c r="R33" s="221">
        <v>1000</v>
      </c>
      <c r="S33" s="222">
        <v>1536</v>
      </c>
      <c r="T33" s="221">
        <v>1536000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0</v>
      </c>
      <c r="AB33" s="221">
        <v>0</v>
      </c>
      <c r="AC33" s="221">
        <v>0</v>
      </c>
      <c r="AD33" s="221">
        <v>0</v>
      </c>
      <c r="AE33" s="220"/>
      <c r="AF33" s="220"/>
      <c r="AG33" s="222">
        <v>0</v>
      </c>
      <c r="AH33" s="224">
        <v>25</v>
      </c>
      <c r="AI33" s="224">
        <v>31</v>
      </c>
      <c r="AJ33" s="224">
        <v>25</v>
      </c>
      <c r="AK33" s="224">
        <v>360</v>
      </c>
      <c r="AL33" s="220"/>
      <c r="AM33" s="222"/>
      <c r="AN33" s="220"/>
      <c r="AO33" s="222"/>
      <c r="AP33" s="222">
        <v>0</v>
      </c>
      <c r="AQ33" s="222">
        <v>0</v>
      </c>
      <c r="AR33" s="224">
        <v>0</v>
      </c>
      <c r="AS33" s="224">
        <v>0</v>
      </c>
      <c r="AT33" s="221">
        <v>0</v>
      </c>
      <c r="AU33" s="221">
        <v>0</v>
      </c>
      <c r="AV33" s="221">
        <v>0</v>
      </c>
      <c r="AW33" s="221">
        <v>0</v>
      </c>
      <c r="AX33" s="221">
        <v>0</v>
      </c>
      <c r="AY33" s="221">
        <v>0</v>
      </c>
      <c r="AZ33" s="221">
        <v>0</v>
      </c>
      <c r="BA33" s="221">
        <v>0</v>
      </c>
      <c r="BB33" s="221">
        <v>0</v>
      </c>
      <c r="BC33" s="221">
        <v>0</v>
      </c>
      <c r="BD33" s="221">
        <v>0</v>
      </c>
      <c r="BE33" s="221">
        <v>0</v>
      </c>
      <c r="BF33" s="221">
        <v>0</v>
      </c>
      <c r="BG33" s="221">
        <v>0</v>
      </c>
      <c r="BH33" s="221">
        <v>0</v>
      </c>
      <c r="BI33" s="221">
        <v>0</v>
      </c>
      <c r="BJ33" s="221">
        <v>0</v>
      </c>
      <c r="BK33" s="221">
        <v>0</v>
      </c>
      <c r="BL33" s="221">
        <v>0</v>
      </c>
      <c r="BM33" s="221">
        <v>0</v>
      </c>
      <c r="BN33" s="221">
        <v>0</v>
      </c>
      <c r="BO33" s="221">
        <v>0</v>
      </c>
      <c r="BP33" s="221">
        <v>0</v>
      </c>
      <c r="BQ33" s="213" t="s">
        <v>102</v>
      </c>
    </row>
    <row r="34" spans="1:69" x14ac:dyDescent="0.3">
      <c r="A34" s="220">
        <v>46194</v>
      </c>
      <c r="B34" s="221">
        <v>1000</v>
      </c>
      <c r="C34" s="222"/>
      <c r="D34" s="221">
        <v>1000</v>
      </c>
      <c r="E34" s="222"/>
      <c r="F34" s="222"/>
      <c r="G34" s="222">
        <v>1</v>
      </c>
      <c r="H34" s="222"/>
      <c r="I34" s="221">
        <v>0</v>
      </c>
      <c r="J34" s="221">
        <v>0</v>
      </c>
      <c r="K34" s="221">
        <v>0</v>
      </c>
      <c r="L34" s="221">
        <v>1000</v>
      </c>
      <c r="M34" s="223"/>
      <c r="N34" s="221">
        <v>0</v>
      </c>
      <c r="O34" s="221">
        <v>0</v>
      </c>
      <c r="P34" s="221">
        <v>0</v>
      </c>
      <c r="Q34" s="221">
        <v>0</v>
      </c>
      <c r="R34" s="221">
        <v>1000</v>
      </c>
      <c r="S34" s="222">
        <v>1536</v>
      </c>
      <c r="T34" s="221">
        <v>1536000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0</v>
      </c>
      <c r="AB34" s="221">
        <v>0</v>
      </c>
      <c r="AC34" s="221">
        <v>0</v>
      </c>
      <c r="AD34" s="221">
        <v>0</v>
      </c>
      <c r="AE34" s="220"/>
      <c r="AF34" s="220"/>
      <c r="AG34" s="222">
        <v>0</v>
      </c>
      <c r="AH34" s="224">
        <v>26</v>
      </c>
      <c r="AI34" s="224">
        <v>31</v>
      </c>
      <c r="AJ34" s="224">
        <v>26</v>
      </c>
      <c r="AK34" s="224">
        <v>360</v>
      </c>
      <c r="AL34" s="220"/>
      <c r="AM34" s="222"/>
      <c r="AN34" s="220"/>
      <c r="AO34" s="222"/>
      <c r="AP34" s="222">
        <v>0</v>
      </c>
      <c r="AQ34" s="222">
        <v>0</v>
      </c>
      <c r="AR34" s="224">
        <v>0</v>
      </c>
      <c r="AS34" s="224">
        <v>0</v>
      </c>
      <c r="AT34" s="221">
        <v>0</v>
      </c>
      <c r="AU34" s="221">
        <v>0</v>
      </c>
      <c r="AV34" s="221">
        <v>0</v>
      </c>
      <c r="AW34" s="221">
        <v>0</v>
      </c>
      <c r="AX34" s="221">
        <v>0</v>
      </c>
      <c r="AY34" s="221">
        <v>0</v>
      </c>
      <c r="AZ34" s="221">
        <v>0</v>
      </c>
      <c r="BA34" s="221">
        <v>0</v>
      </c>
      <c r="BB34" s="221">
        <v>0</v>
      </c>
      <c r="BC34" s="221">
        <v>0</v>
      </c>
      <c r="BD34" s="221">
        <v>0</v>
      </c>
      <c r="BE34" s="221">
        <v>0</v>
      </c>
      <c r="BF34" s="221">
        <v>0</v>
      </c>
      <c r="BG34" s="221">
        <v>0</v>
      </c>
      <c r="BH34" s="221">
        <v>0</v>
      </c>
      <c r="BI34" s="221">
        <v>0</v>
      </c>
      <c r="BJ34" s="221">
        <v>0</v>
      </c>
      <c r="BK34" s="221">
        <v>0</v>
      </c>
      <c r="BL34" s="221">
        <v>0</v>
      </c>
      <c r="BM34" s="221">
        <v>0</v>
      </c>
      <c r="BN34" s="221">
        <v>0</v>
      </c>
      <c r="BO34" s="221">
        <v>0</v>
      </c>
      <c r="BP34" s="221">
        <v>0</v>
      </c>
      <c r="BQ34" s="213" t="s">
        <v>102</v>
      </c>
    </row>
    <row r="35" spans="1:69" x14ac:dyDescent="0.3">
      <c r="A35" s="220">
        <v>46195</v>
      </c>
      <c r="B35" s="221">
        <v>1000</v>
      </c>
      <c r="C35" s="222"/>
      <c r="D35" s="221">
        <v>1000</v>
      </c>
      <c r="E35" s="222"/>
      <c r="F35" s="222"/>
      <c r="G35" s="222">
        <v>1</v>
      </c>
      <c r="H35" s="222"/>
      <c r="I35" s="221">
        <v>0</v>
      </c>
      <c r="J35" s="221">
        <v>0</v>
      </c>
      <c r="K35" s="221">
        <v>0</v>
      </c>
      <c r="L35" s="221">
        <v>1000</v>
      </c>
      <c r="M35" s="223"/>
      <c r="N35" s="221">
        <v>0</v>
      </c>
      <c r="O35" s="221">
        <v>0</v>
      </c>
      <c r="P35" s="221">
        <v>0</v>
      </c>
      <c r="Q35" s="221">
        <v>0</v>
      </c>
      <c r="R35" s="221">
        <v>1000</v>
      </c>
      <c r="S35" s="222">
        <v>1536</v>
      </c>
      <c r="T35" s="221">
        <v>1536000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0"/>
      <c r="AF35" s="220"/>
      <c r="AG35" s="222">
        <v>0</v>
      </c>
      <c r="AH35" s="224">
        <v>27</v>
      </c>
      <c r="AI35" s="224">
        <v>31</v>
      </c>
      <c r="AJ35" s="224">
        <v>27</v>
      </c>
      <c r="AK35" s="224">
        <v>360</v>
      </c>
      <c r="AL35" s="220"/>
      <c r="AM35" s="222"/>
      <c r="AN35" s="220"/>
      <c r="AO35" s="222"/>
      <c r="AP35" s="222">
        <v>0</v>
      </c>
      <c r="AQ35" s="222">
        <v>0</v>
      </c>
      <c r="AR35" s="224">
        <v>0</v>
      </c>
      <c r="AS35" s="224">
        <v>0</v>
      </c>
      <c r="AT35" s="221">
        <v>0</v>
      </c>
      <c r="AU35" s="221">
        <v>0</v>
      </c>
      <c r="AV35" s="221">
        <v>0</v>
      </c>
      <c r="AW35" s="221">
        <v>0</v>
      </c>
      <c r="AX35" s="221">
        <v>0</v>
      </c>
      <c r="AY35" s="221">
        <v>0</v>
      </c>
      <c r="AZ35" s="221">
        <v>0</v>
      </c>
      <c r="BA35" s="221">
        <v>0</v>
      </c>
      <c r="BB35" s="221">
        <v>0</v>
      </c>
      <c r="BC35" s="221">
        <v>0</v>
      </c>
      <c r="BD35" s="221">
        <v>0</v>
      </c>
      <c r="BE35" s="221">
        <v>0</v>
      </c>
      <c r="BF35" s="221">
        <v>0</v>
      </c>
      <c r="BG35" s="221">
        <v>0</v>
      </c>
      <c r="BH35" s="221">
        <v>0</v>
      </c>
      <c r="BI35" s="221">
        <v>0</v>
      </c>
      <c r="BJ35" s="221">
        <v>0</v>
      </c>
      <c r="BK35" s="221">
        <v>0</v>
      </c>
      <c r="BL35" s="221">
        <v>0</v>
      </c>
      <c r="BM35" s="221">
        <v>0</v>
      </c>
      <c r="BN35" s="221">
        <v>0</v>
      </c>
      <c r="BO35" s="221">
        <v>0</v>
      </c>
      <c r="BP35" s="221">
        <v>0</v>
      </c>
      <c r="BQ35" s="213" t="s">
        <v>102</v>
      </c>
    </row>
    <row r="36" spans="1:69" x14ac:dyDescent="0.3">
      <c r="A36" s="220">
        <v>46196</v>
      </c>
      <c r="B36" s="221">
        <v>1000</v>
      </c>
      <c r="C36" s="222"/>
      <c r="D36" s="221">
        <v>1000</v>
      </c>
      <c r="E36" s="222"/>
      <c r="F36" s="222"/>
      <c r="G36" s="222">
        <v>1</v>
      </c>
      <c r="H36" s="222"/>
      <c r="I36" s="221">
        <v>0</v>
      </c>
      <c r="J36" s="221">
        <v>0</v>
      </c>
      <c r="K36" s="221">
        <v>0</v>
      </c>
      <c r="L36" s="221">
        <v>1000</v>
      </c>
      <c r="M36" s="223"/>
      <c r="N36" s="221">
        <v>0</v>
      </c>
      <c r="O36" s="221">
        <v>0</v>
      </c>
      <c r="P36" s="221">
        <v>0</v>
      </c>
      <c r="Q36" s="221">
        <v>0</v>
      </c>
      <c r="R36" s="221">
        <v>1000</v>
      </c>
      <c r="S36" s="222">
        <v>1536</v>
      </c>
      <c r="T36" s="221">
        <v>1536000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0</v>
      </c>
      <c r="AB36" s="221">
        <v>0</v>
      </c>
      <c r="AC36" s="221">
        <v>0</v>
      </c>
      <c r="AD36" s="221">
        <v>0</v>
      </c>
      <c r="AE36" s="220"/>
      <c r="AF36" s="220"/>
      <c r="AG36" s="222">
        <v>0</v>
      </c>
      <c r="AH36" s="224">
        <v>28</v>
      </c>
      <c r="AI36" s="224">
        <v>31</v>
      </c>
      <c r="AJ36" s="224">
        <v>28</v>
      </c>
      <c r="AK36" s="224">
        <v>360</v>
      </c>
      <c r="AL36" s="220"/>
      <c r="AM36" s="222"/>
      <c r="AN36" s="220"/>
      <c r="AO36" s="222"/>
      <c r="AP36" s="222">
        <v>0</v>
      </c>
      <c r="AQ36" s="222">
        <v>0</v>
      </c>
      <c r="AR36" s="224">
        <v>0</v>
      </c>
      <c r="AS36" s="224">
        <v>0</v>
      </c>
      <c r="AT36" s="221">
        <v>0</v>
      </c>
      <c r="AU36" s="221">
        <v>0</v>
      </c>
      <c r="AV36" s="221">
        <v>0</v>
      </c>
      <c r="AW36" s="221">
        <v>0</v>
      </c>
      <c r="AX36" s="221">
        <v>0</v>
      </c>
      <c r="AY36" s="221">
        <v>0</v>
      </c>
      <c r="AZ36" s="221">
        <v>0</v>
      </c>
      <c r="BA36" s="221">
        <v>0</v>
      </c>
      <c r="BB36" s="221">
        <v>0</v>
      </c>
      <c r="BC36" s="221">
        <v>0</v>
      </c>
      <c r="BD36" s="221">
        <v>0</v>
      </c>
      <c r="BE36" s="221">
        <v>0</v>
      </c>
      <c r="BF36" s="221">
        <v>0</v>
      </c>
      <c r="BG36" s="221">
        <v>0</v>
      </c>
      <c r="BH36" s="221">
        <v>0</v>
      </c>
      <c r="BI36" s="221">
        <v>0</v>
      </c>
      <c r="BJ36" s="221">
        <v>0</v>
      </c>
      <c r="BK36" s="221">
        <v>0</v>
      </c>
      <c r="BL36" s="221">
        <v>0</v>
      </c>
      <c r="BM36" s="221">
        <v>0</v>
      </c>
      <c r="BN36" s="221">
        <v>0</v>
      </c>
      <c r="BO36" s="221">
        <v>0</v>
      </c>
      <c r="BP36" s="221">
        <v>0</v>
      </c>
      <c r="BQ36" s="213" t="s">
        <v>102</v>
      </c>
    </row>
    <row r="37" spans="1:69" x14ac:dyDescent="0.3">
      <c r="A37" s="220">
        <v>46197</v>
      </c>
      <c r="B37" s="221">
        <v>1000</v>
      </c>
      <c r="C37" s="222"/>
      <c r="D37" s="221">
        <v>1000</v>
      </c>
      <c r="E37" s="222"/>
      <c r="F37" s="222"/>
      <c r="G37" s="222">
        <v>1</v>
      </c>
      <c r="H37" s="222"/>
      <c r="I37" s="221">
        <v>0</v>
      </c>
      <c r="J37" s="221">
        <v>0</v>
      </c>
      <c r="K37" s="221">
        <v>0</v>
      </c>
      <c r="L37" s="221">
        <v>1000</v>
      </c>
      <c r="M37" s="223"/>
      <c r="N37" s="221">
        <v>0</v>
      </c>
      <c r="O37" s="221">
        <v>0</v>
      </c>
      <c r="P37" s="221">
        <v>0</v>
      </c>
      <c r="Q37" s="221">
        <v>0</v>
      </c>
      <c r="R37" s="221">
        <v>1000</v>
      </c>
      <c r="S37" s="222">
        <v>1536</v>
      </c>
      <c r="T37" s="221">
        <v>1536000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0</v>
      </c>
      <c r="AA37" s="221">
        <v>0</v>
      </c>
      <c r="AB37" s="221">
        <v>0</v>
      </c>
      <c r="AC37" s="221">
        <v>0</v>
      </c>
      <c r="AD37" s="221">
        <v>0</v>
      </c>
      <c r="AE37" s="220"/>
      <c r="AF37" s="220"/>
      <c r="AG37" s="222">
        <v>0</v>
      </c>
      <c r="AH37" s="224">
        <v>29</v>
      </c>
      <c r="AI37" s="224">
        <v>31</v>
      </c>
      <c r="AJ37" s="224">
        <v>29</v>
      </c>
      <c r="AK37" s="224">
        <v>360</v>
      </c>
      <c r="AL37" s="220"/>
      <c r="AM37" s="222"/>
      <c r="AN37" s="220"/>
      <c r="AO37" s="222"/>
      <c r="AP37" s="222">
        <v>0</v>
      </c>
      <c r="AQ37" s="222">
        <v>0</v>
      </c>
      <c r="AR37" s="224">
        <v>0</v>
      </c>
      <c r="AS37" s="224">
        <v>0</v>
      </c>
      <c r="AT37" s="221">
        <v>0</v>
      </c>
      <c r="AU37" s="221">
        <v>0</v>
      </c>
      <c r="AV37" s="221">
        <v>0</v>
      </c>
      <c r="AW37" s="221">
        <v>0</v>
      </c>
      <c r="AX37" s="221">
        <v>0</v>
      </c>
      <c r="AY37" s="221">
        <v>0</v>
      </c>
      <c r="AZ37" s="221">
        <v>0</v>
      </c>
      <c r="BA37" s="221">
        <v>0</v>
      </c>
      <c r="BB37" s="221">
        <v>0</v>
      </c>
      <c r="BC37" s="221">
        <v>0</v>
      </c>
      <c r="BD37" s="221">
        <v>0</v>
      </c>
      <c r="BE37" s="221">
        <v>0</v>
      </c>
      <c r="BF37" s="221">
        <v>0</v>
      </c>
      <c r="BG37" s="221">
        <v>0</v>
      </c>
      <c r="BH37" s="221">
        <v>0</v>
      </c>
      <c r="BI37" s="221">
        <v>0</v>
      </c>
      <c r="BJ37" s="221">
        <v>0</v>
      </c>
      <c r="BK37" s="221">
        <v>0</v>
      </c>
      <c r="BL37" s="221">
        <v>0</v>
      </c>
      <c r="BM37" s="221">
        <v>0</v>
      </c>
      <c r="BN37" s="221">
        <v>0</v>
      </c>
      <c r="BO37" s="221">
        <v>0</v>
      </c>
      <c r="BP37" s="221">
        <v>0</v>
      </c>
      <c r="BQ37" s="213" t="s">
        <v>102</v>
      </c>
    </row>
    <row r="38" spans="1:69" x14ac:dyDescent="0.3">
      <c r="A38" s="220">
        <v>46198</v>
      </c>
      <c r="B38" s="221">
        <v>1000</v>
      </c>
      <c r="C38" s="222"/>
      <c r="D38" s="221">
        <v>1000</v>
      </c>
      <c r="E38" s="222"/>
      <c r="F38" s="222"/>
      <c r="G38" s="222">
        <v>1</v>
      </c>
      <c r="H38" s="222"/>
      <c r="I38" s="221">
        <v>0</v>
      </c>
      <c r="J38" s="221">
        <v>0</v>
      </c>
      <c r="K38" s="221">
        <v>0</v>
      </c>
      <c r="L38" s="221">
        <v>1000</v>
      </c>
      <c r="M38" s="223"/>
      <c r="N38" s="221">
        <v>0</v>
      </c>
      <c r="O38" s="221">
        <v>0</v>
      </c>
      <c r="P38" s="221">
        <v>0</v>
      </c>
      <c r="Q38" s="221">
        <v>0</v>
      </c>
      <c r="R38" s="221">
        <v>1000</v>
      </c>
      <c r="S38" s="222">
        <v>1536</v>
      </c>
      <c r="T38" s="221">
        <v>1536000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0</v>
      </c>
      <c r="AA38" s="221">
        <v>0</v>
      </c>
      <c r="AB38" s="221">
        <v>0</v>
      </c>
      <c r="AC38" s="221">
        <v>0</v>
      </c>
      <c r="AD38" s="221">
        <v>0</v>
      </c>
      <c r="AE38" s="220"/>
      <c r="AF38" s="220"/>
      <c r="AG38" s="222">
        <v>0</v>
      </c>
      <c r="AH38" s="224">
        <v>30</v>
      </c>
      <c r="AI38" s="224">
        <v>31</v>
      </c>
      <c r="AJ38" s="224">
        <v>30</v>
      </c>
      <c r="AK38" s="224">
        <v>360</v>
      </c>
      <c r="AL38" s="220"/>
      <c r="AM38" s="222"/>
      <c r="AN38" s="220"/>
      <c r="AO38" s="222"/>
      <c r="AP38" s="222">
        <v>0</v>
      </c>
      <c r="AQ38" s="222">
        <v>0</v>
      </c>
      <c r="AR38" s="224">
        <v>0</v>
      </c>
      <c r="AS38" s="224">
        <v>0</v>
      </c>
      <c r="AT38" s="221">
        <v>0</v>
      </c>
      <c r="AU38" s="221">
        <v>0</v>
      </c>
      <c r="AV38" s="221">
        <v>0</v>
      </c>
      <c r="AW38" s="221">
        <v>0</v>
      </c>
      <c r="AX38" s="221">
        <v>0</v>
      </c>
      <c r="AY38" s="221">
        <v>0</v>
      </c>
      <c r="AZ38" s="221">
        <v>0</v>
      </c>
      <c r="BA38" s="221">
        <v>0</v>
      </c>
      <c r="BB38" s="221">
        <v>0</v>
      </c>
      <c r="BC38" s="221">
        <v>0</v>
      </c>
      <c r="BD38" s="221">
        <v>0</v>
      </c>
      <c r="BE38" s="221">
        <v>0</v>
      </c>
      <c r="BF38" s="221">
        <v>0</v>
      </c>
      <c r="BG38" s="221">
        <v>0</v>
      </c>
      <c r="BH38" s="221">
        <v>0</v>
      </c>
      <c r="BI38" s="221">
        <v>0</v>
      </c>
      <c r="BJ38" s="221">
        <v>0</v>
      </c>
      <c r="BK38" s="221">
        <v>0</v>
      </c>
      <c r="BL38" s="221">
        <v>0</v>
      </c>
      <c r="BM38" s="221">
        <v>0</v>
      </c>
      <c r="BN38" s="221">
        <v>0</v>
      </c>
      <c r="BO38" s="221">
        <v>0</v>
      </c>
      <c r="BP38" s="221">
        <v>0</v>
      </c>
      <c r="BQ38" s="213" t="s">
        <v>102</v>
      </c>
    </row>
    <row r="39" spans="1:69" x14ac:dyDescent="0.3">
      <c r="A39" s="214">
        <v>46199</v>
      </c>
      <c r="B39" s="215">
        <v>1000</v>
      </c>
      <c r="C39" s="216"/>
      <c r="D39" s="215">
        <v>1000</v>
      </c>
      <c r="E39" s="216"/>
      <c r="F39" s="216"/>
      <c r="G39" s="216">
        <v>1</v>
      </c>
      <c r="H39" s="216"/>
      <c r="I39" s="215">
        <v>0</v>
      </c>
      <c r="J39" s="215">
        <v>0</v>
      </c>
      <c r="K39" s="215">
        <v>0</v>
      </c>
      <c r="L39" s="215">
        <v>1000</v>
      </c>
      <c r="M39" s="217">
        <v>0</v>
      </c>
      <c r="N39" s="215">
        <v>0</v>
      </c>
      <c r="O39" s="215">
        <v>0</v>
      </c>
      <c r="P39" s="215">
        <v>0</v>
      </c>
      <c r="Q39" s="215">
        <v>0</v>
      </c>
      <c r="R39" s="215">
        <v>1000</v>
      </c>
      <c r="S39" s="216">
        <v>1536</v>
      </c>
      <c r="T39" s="215">
        <v>1536000</v>
      </c>
      <c r="U39" s="215">
        <v>0</v>
      </c>
      <c r="V39" s="215">
        <v>0</v>
      </c>
      <c r="W39" s="215">
        <v>0</v>
      </c>
      <c r="X39" s="215">
        <v>0</v>
      </c>
      <c r="Y39" s="215">
        <v>0</v>
      </c>
      <c r="Z39" s="215">
        <v>0</v>
      </c>
      <c r="AA39" s="215">
        <v>0</v>
      </c>
      <c r="AB39" s="215">
        <v>0</v>
      </c>
      <c r="AC39" s="215">
        <v>0</v>
      </c>
      <c r="AD39" s="215">
        <v>0</v>
      </c>
      <c r="AE39" s="214"/>
      <c r="AF39" s="214"/>
      <c r="AG39" s="216">
        <v>0</v>
      </c>
      <c r="AH39" s="218">
        <v>31</v>
      </c>
      <c r="AI39" s="218">
        <v>31</v>
      </c>
      <c r="AJ39" s="218">
        <v>31</v>
      </c>
      <c r="AK39" s="218">
        <v>360</v>
      </c>
      <c r="AL39" s="214"/>
      <c r="AM39" s="216"/>
      <c r="AN39" s="214"/>
      <c r="AO39" s="216"/>
      <c r="AP39" s="216">
        <v>0</v>
      </c>
      <c r="AQ39" s="216">
        <v>0</v>
      </c>
      <c r="AR39" s="218">
        <v>0</v>
      </c>
      <c r="AS39" s="218">
        <v>0</v>
      </c>
      <c r="AT39" s="215">
        <v>0</v>
      </c>
      <c r="AU39" s="215">
        <v>0</v>
      </c>
      <c r="AV39" s="215">
        <v>0</v>
      </c>
      <c r="AW39" s="215">
        <v>0</v>
      </c>
      <c r="AX39" s="215">
        <v>0</v>
      </c>
      <c r="AY39" s="215">
        <v>0</v>
      </c>
      <c r="AZ39" s="215">
        <v>0</v>
      </c>
      <c r="BA39" s="215">
        <v>0</v>
      </c>
      <c r="BB39" s="215">
        <v>0</v>
      </c>
      <c r="BC39" s="215">
        <v>0</v>
      </c>
      <c r="BD39" s="215">
        <v>0</v>
      </c>
      <c r="BE39" s="215">
        <v>0</v>
      </c>
      <c r="BF39" s="215">
        <v>0</v>
      </c>
      <c r="BG39" s="215">
        <v>0</v>
      </c>
      <c r="BH39" s="215">
        <v>0</v>
      </c>
      <c r="BI39" s="215">
        <v>0</v>
      </c>
      <c r="BJ39" s="215">
        <v>0</v>
      </c>
      <c r="BK39" s="215">
        <v>0</v>
      </c>
      <c r="BL39" s="215">
        <v>0</v>
      </c>
      <c r="BM39" s="215">
        <v>0</v>
      </c>
      <c r="BN39" s="215">
        <v>0</v>
      </c>
      <c r="BO39" s="215">
        <v>0</v>
      </c>
      <c r="BP39" s="215">
        <v>0</v>
      </c>
      <c r="BQ39" s="219" t="s">
        <v>102</v>
      </c>
    </row>
    <row r="40" spans="1:69" x14ac:dyDescent="0.3">
      <c r="A40" s="220">
        <v>46200</v>
      </c>
      <c r="B40" s="221">
        <v>1000</v>
      </c>
      <c r="C40" s="222"/>
      <c r="D40" s="221">
        <v>1000</v>
      </c>
      <c r="E40" s="222"/>
      <c r="F40" s="222"/>
      <c r="G40" s="222">
        <v>1</v>
      </c>
      <c r="H40" s="222"/>
      <c r="I40" s="221">
        <v>0</v>
      </c>
      <c r="J40" s="221">
        <v>0</v>
      </c>
      <c r="K40" s="221">
        <v>0</v>
      </c>
      <c r="L40" s="221">
        <v>1000</v>
      </c>
      <c r="M40" s="223"/>
      <c r="N40" s="221">
        <v>0</v>
      </c>
      <c r="O40" s="221">
        <v>0</v>
      </c>
      <c r="P40" s="221">
        <v>0</v>
      </c>
      <c r="Q40" s="221">
        <v>0</v>
      </c>
      <c r="R40" s="221">
        <v>1000</v>
      </c>
      <c r="S40" s="222">
        <v>1536</v>
      </c>
      <c r="T40" s="221">
        <v>1536000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0"/>
      <c r="AF40" s="220"/>
      <c r="AG40" s="222">
        <v>0</v>
      </c>
      <c r="AH40" s="224">
        <v>1</v>
      </c>
      <c r="AI40" s="224">
        <v>31</v>
      </c>
      <c r="AJ40" s="224">
        <v>1</v>
      </c>
      <c r="AK40" s="224">
        <v>360</v>
      </c>
      <c r="AL40" s="220"/>
      <c r="AM40" s="222"/>
      <c r="AN40" s="220"/>
      <c r="AO40" s="222"/>
      <c r="AP40" s="222">
        <v>0</v>
      </c>
      <c r="AQ40" s="222">
        <v>0</v>
      </c>
      <c r="AR40" s="224">
        <v>0</v>
      </c>
      <c r="AS40" s="224">
        <v>0</v>
      </c>
      <c r="AT40" s="221">
        <v>0</v>
      </c>
      <c r="AU40" s="221">
        <v>0</v>
      </c>
      <c r="AV40" s="221">
        <v>0</v>
      </c>
      <c r="AW40" s="221">
        <v>0</v>
      </c>
      <c r="AX40" s="221">
        <v>0</v>
      </c>
      <c r="AY40" s="221">
        <v>0</v>
      </c>
      <c r="AZ40" s="221">
        <v>0</v>
      </c>
      <c r="BA40" s="221">
        <v>0</v>
      </c>
      <c r="BB40" s="221">
        <v>0</v>
      </c>
      <c r="BC40" s="221">
        <v>0</v>
      </c>
      <c r="BD40" s="221">
        <v>0</v>
      </c>
      <c r="BE40" s="221">
        <v>0</v>
      </c>
      <c r="BF40" s="221">
        <v>0</v>
      </c>
      <c r="BG40" s="221">
        <v>0</v>
      </c>
      <c r="BH40" s="221">
        <v>0</v>
      </c>
      <c r="BI40" s="221">
        <v>0</v>
      </c>
      <c r="BJ40" s="221">
        <v>0</v>
      </c>
      <c r="BK40" s="221">
        <v>0</v>
      </c>
      <c r="BL40" s="221">
        <v>0</v>
      </c>
      <c r="BM40" s="221">
        <v>0</v>
      </c>
      <c r="BN40" s="221">
        <v>0</v>
      </c>
      <c r="BO40" s="221">
        <v>0</v>
      </c>
      <c r="BP40" s="221">
        <v>0</v>
      </c>
      <c r="BQ40" s="213" t="s">
        <v>102</v>
      </c>
    </row>
    <row r="41" spans="1:69" x14ac:dyDescent="0.3">
      <c r="A41" s="220">
        <v>46201</v>
      </c>
      <c r="B41" s="221">
        <v>1000</v>
      </c>
      <c r="C41" s="222"/>
      <c r="D41" s="221">
        <v>1000</v>
      </c>
      <c r="E41" s="222"/>
      <c r="F41" s="222"/>
      <c r="G41" s="222">
        <v>1</v>
      </c>
      <c r="H41" s="222"/>
      <c r="I41" s="221">
        <v>0</v>
      </c>
      <c r="J41" s="221">
        <v>0</v>
      </c>
      <c r="K41" s="221">
        <v>0</v>
      </c>
      <c r="L41" s="221">
        <v>1000</v>
      </c>
      <c r="M41" s="223"/>
      <c r="N41" s="221">
        <v>0</v>
      </c>
      <c r="O41" s="221">
        <v>0</v>
      </c>
      <c r="P41" s="221">
        <v>0</v>
      </c>
      <c r="Q41" s="221">
        <v>0</v>
      </c>
      <c r="R41" s="221">
        <v>1000</v>
      </c>
      <c r="S41" s="222">
        <v>1536</v>
      </c>
      <c r="T41" s="221">
        <v>1536000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0</v>
      </c>
      <c r="AA41" s="221">
        <v>0</v>
      </c>
      <c r="AB41" s="221">
        <v>0</v>
      </c>
      <c r="AC41" s="221">
        <v>0</v>
      </c>
      <c r="AD41" s="221">
        <v>0</v>
      </c>
      <c r="AE41" s="220"/>
      <c r="AF41" s="220"/>
      <c r="AG41" s="222">
        <v>0</v>
      </c>
      <c r="AH41" s="224">
        <v>2</v>
      </c>
      <c r="AI41" s="224">
        <v>31</v>
      </c>
      <c r="AJ41" s="224">
        <v>2</v>
      </c>
      <c r="AK41" s="224">
        <v>360</v>
      </c>
      <c r="AL41" s="220"/>
      <c r="AM41" s="222"/>
      <c r="AN41" s="220"/>
      <c r="AO41" s="222"/>
      <c r="AP41" s="222">
        <v>0</v>
      </c>
      <c r="AQ41" s="222">
        <v>0</v>
      </c>
      <c r="AR41" s="224">
        <v>0</v>
      </c>
      <c r="AS41" s="224">
        <v>0</v>
      </c>
      <c r="AT41" s="221">
        <v>0</v>
      </c>
      <c r="AU41" s="221">
        <v>0</v>
      </c>
      <c r="AV41" s="221">
        <v>0</v>
      </c>
      <c r="AW41" s="221">
        <v>0</v>
      </c>
      <c r="AX41" s="221">
        <v>0</v>
      </c>
      <c r="AY41" s="221">
        <v>0</v>
      </c>
      <c r="AZ41" s="221">
        <v>0</v>
      </c>
      <c r="BA41" s="221">
        <v>0</v>
      </c>
      <c r="BB41" s="221">
        <v>0</v>
      </c>
      <c r="BC41" s="221">
        <v>0</v>
      </c>
      <c r="BD41" s="221">
        <v>0</v>
      </c>
      <c r="BE41" s="221">
        <v>0</v>
      </c>
      <c r="BF41" s="221">
        <v>0</v>
      </c>
      <c r="BG41" s="221">
        <v>0</v>
      </c>
      <c r="BH41" s="221">
        <v>0</v>
      </c>
      <c r="BI41" s="221">
        <v>0</v>
      </c>
      <c r="BJ41" s="221">
        <v>0</v>
      </c>
      <c r="BK41" s="221">
        <v>0</v>
      </c>
      <c r="BL41" s="221">
        <v>0</v>
      </c>
      <c r="BM41" s="221">
        <v>0</v>
      </c>
      <c r="BN41" s="221">
        <v>0</v>
      </c>
      <c r="BO41" s="221">
        <v>0</v>
      </c>
      <c r="BP41" s="221">
        <v>0</v>
      </c>
      <c r="BQ41" s="213" t="s">
        <v>102</v>
      </c>
    </row>
    <row r="42" spans="1:69" x14ac:dyDescent="0.3">
      <c r="A42" s="220">
        <v>46202</v>
      </c>
      <c r="B42" s="221">
        <v>1000</v>
      </c>
      <c r="C42" s="222"/>
      <c r="D42" s="221">
        <v>1000</v>
      </c>
      <c r="E42" s="222"/>
      <c r="F42" s="222"/>
      <c r="G42" s="222">
        <v>1</v>
      </c>
      <c r="H42" s="222"/>
      <c r="I42" s="221">
        <v>0</v>
      </c>
      <c r="J42" s="221">
        <v>0</v>
      </c>
      <c r="K42" s="221">
        <v>0</v>
      </c>
      <c r="L42" s="221">
        <v>1000</v>
      </c>
      <c r="M42" s="223"/>
      <c r="N42" s="221">
        <v>0</v>
      </c>
      <c r="O42" s="221">
        <v>0</v>
      </c>
      <c r="P42" s="221">
        <v>0</v>
      </c>
      <c r="Q42" s="221">
        <v>0</v>
      </c>
      <c r="R42" s="221">
        <v>1000</v>
      </c>
      <c r="S42" s="222">
        <v>1536</v>
      </c>
      <c r="T42" s="221">
        <v>1536000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0</v>
      </c>
      <c r="AA42" s="221">
        <v>0</v>
      </c>
      <c r="AB42" s="221">
        <v>0</v>
      </c>
      <c r="AC42" s="221">
        <v>0</v>
      </c>
      <c r="AD42" s="221">
        <v>0</v>
      </c>
      <c r="AE42" s="220"/>
      <c r="AF42" s="220"/>
      <c r="AG42" s="222">
        <v>0</v>
      </c>
      <c r="AH42" s="224">
        <v>3</v>
      </c>
      <c r="AI42" s="224">
        <v>31</v>
      </c>
      <c r="AJ42" s="224">
        <v>3</v>
      </c>
      <c r="AK42" s="224">
        <v>360</v>
      </c>
      <c r="AL42" s="220"/>
      <c r="AM42" s="222"/>
      <c r="AN42" s="220"/>
      <c r="AO42" s="222"/>
      <c r="AP42" s="222">
        <v>0</v>
      </c>
      <c r="AQ42" s="222">
        <v>0</v>
      </c>
      <c r="AR42" s="224">
        <v>0</v>
      </c>
      <c r="AS42" s="224">
        <v>0</v>
      </c>
      <c r="AT42" s="221">
        <v>0</v>
      </c>
      <c r="AU42" s="221">
        <v>0</v>
      </c>
      <c r="AV42" s="221">
        <v>0</v>
      </c>
      <c r="AW42" s="221">
        <v>0</v>
      </c>
      <c r="AX42" s="221">
        <v>0</v>
      </c>
      <c r="AY42" s="221">
        <v>0</v>
      </c>
      <c r="AZ42" s="221">
        <v>0</v>
      </c>
      <c r="BA42" s="221">
        <v>0</v>
      </c>
      <c r="BB42" s="221">
        <v>0</v>
      </c>
      <c r="BC42" s="221">
        <v>0</v>
      </c>
      <c r="BD42" s="221">
        <v>0</v>
      </c>
      <c r="BE42" s="221">
        <v>0</v>
      </c>
      <c r="BF42" s="221">
        <v>0</v>
      </c>
      <c r="BG42" s="221">
        <v>0</v>
      </c>
      <c r="BH42" s="221">
        <v>0</v>
      </c>
      <c r="BI42" s="221">
        <v>0</v>
      </c>
      <c r="BJ42" s="221">
        <v>0</v>
      </c>
      <c r="BK42" s="221">
        <v>0</v>
      </c>
      <c r="BL42" s="221">
        <v>0</v>
      </c>
      <c r="BM42" s="221">
        <v>0</v>
      </c>
      <c r="BN42" s="221">
        <v>0</v>
      </c>
      <c r="BO42" s="221">
        <v>0</v>
      </c>
      <c r="BP42" s="221">
        <v>0</v>
      </c>
      <c r="BQ42" s="213" t="s">
        <v>102</v>
      </c>
    </row>
    <row r="43" spans="1:69" x14ac:dyDescent="0.3">
      <c r="A43" s="220">
        <v>46203</v>
      </c>
      <c r="B43" s="221">
        <v>1000</v>
      </c>
      <c r="C43" s="222"/>
      <c r="D43" s="221">
        <v>1000</v>
      </c>
      <c r="E43" s="222"/>
      <c r="F43" s="222"/>
      <c r="G43" s="222">
        <v>1</v>
      </c>
      <c r="H43" s="222"/>
      <c r="I43" s="221">
        <v>0</v>
      </c>
      <c r="J43" s="221">
        <v>0</v>
      </c>
      <c r="K43" s="221">
        <v>0</v>
      </c>
      <c r="L43" s="221">
        <v>1000</v>
      </c>
      <c r="M43" s="223"/>
      <c r="N43" s="221">
        <v>0</v>
      </c>
      <c r="O43" s="221">
        <v>0</v>
      </c>
      <c r="P43" s="221">
        <v>0</v>
      </c>
      <c r="Q43" s="221">
        <v>0</v>
      </c>
      <c r="R43" s="221">
        <v>1000</v>
      </c>
      <c r="S43" s="222">
        <v>1536</v>
      </c>
      <c r="T43" s="221">
        <v>1536000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0</v>
      </c>
      <c r="AA43" s="221">
        <v>0</v>
      </c>
      <c r="AB43" s="221">
        <v>0</v>
      </c>
      <c r="AC43" s="221">
        <v>0</v>
      </c>
      <c r="AD43" s="221">
        <v>0</v>
      </c>
      <c r="AE43" s="220"/>
      <c r="AF43" s="220"/>
      <c r="AG43" s="222">
        <v>0</v>
      </c>
      <c r="AH43" s="224">
        <v>4</v>
      </c>
      <c r="AI43" s="224">
        <v>31</v>
      </c>
      <c r="AJ43" s="224">
        <v>4</v>
      </c>
      <c r="AK43" s="224">
        <v>360</v>
      </c>
      <c r="AL43" s="220"/>
      <c r="AM43" s="222"/>
      <c r="AN43" s="220"/>
      <c r="AO43" s="222"/>
      <c r="AP43" s="222">
        <v>0</v>
      </c>
      <c r="AQ43" s="222">
        <v>0</v>
      </c>
      <c r="AR43" s="224">
        <v>0</v>
      </c>
      <c r="AS43" s="224">
        <v>0</v>
      </c>
      <c r="AT43" s="221">
        <v>0</v>
      </c>
      <c r="AU43" s="221">
        <v>0</v>
      </c>
      <c r="AV43" s="221">
        <v>0</v>
      </c>
      <c r="AW43" s="221">
        <v>0</v>
      </c>
      <c r="AX43" s="221">
        <v>0</v>
      </c>
      <c r="AY43" s="221">
        <v>0</v>
      </c>
      <c r="AZ43" s="221">
        <v>0</v>
      </c>
      <c r="BA43" s="221">
        <v>0</v>
      </c>
      <c r="BB43" s="221">
        <v>0</v>
      </c>
      <c r="BC43" s="221">
        <v>0</v>
      </c>
      <c r="BD43" s="221">
        <v>0</v>
      </c>
      <c r="BE43" s="221">
        <v>0</v>
      </c>
      <c r="BF43" s="221">
        <v>0</v>
      </c>
      <c r="BG43" s="221">
        <v>0</v>
      </c>
      <c r="BH43" s="221">
        <v>0</v>
      </c>
      <c r="BI43" s="221">
        <v>0</v>
      </c>
      <c r="BJ43" s="221">
        <v>0</v>
      </c>
      <c r="BK43" s="221">
        <v>0</v>
      </c>
      <c r="BL43" s="221">
        <v>0</v>
      </c>
      <c r="BM43" s="221">
        <v>0</v>
      </c>
      <c r="BN43" s="221">
        <v>0</v>
      </c>
      <c r="BO43" s="221">
        <v>0</v>
      </c>
      <c r="BP43" s="221">
        <v>0</v>
      </c>
      <c r="BQ43" s="213" t="s">
        <v>102</v>
      </c>
    </row>
    <row r="44" spans="1:69" x14ac:dyDescent="0.3">
      <c r="A44" s="220">
        <v>46204</v>
      </c>
      <c r="B44" s="221">
        <v>1000</v>
      </c>
      <c r="C44" s="222"/>
      <c r="D44" s="221">
        <v>1000</v>
      </c>
      <c r="E44" s="222"/>
      <c r="F44" s="222"/>
      <c r="G44" s="222">
        <v>1</v>
      </c>
      <c r="H44" s="222"/>
      <c r="I44" s="221">
        <v>0</v>
      </c>
      <c r="J44" s="221">
        <v>0</v>
      </c>
      <c r="K44" s="221">
        <v>0</v>
      </c>
      <c r="L44" s="221">
        <v>1000</v>
      </c>
      <c r="M44" s="223"/>
      <c r="N44" s="221">
        <v>0</v>
      </c>
      <c r="O44" s="221">
        <v>0</v>
      </c>
      <c r="P44" s="221">
        <v>0</v>
      </c>
      <c r="Q44" s="221">
        <v>0</v>
      </c>
      <c r="R44" s="221">
        <v>1000</v>
      </c>
      <c r="S44" s="222">
        <v>1536</v>
      </c>
      <c r="T44" s="221">
        <v>1536000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0"/>
      <c r="AF44" s="220"/>
      <c r="AG44" s="222">
        <v>0</v>
      </c>
      <c r="AH44" s="224">
        <v>5</v>
      </c>
      <c r="AI44" s="224">
        <v>31</v>
      </c>
      <c r="AJ44" s="224">
        <v>5</v>
      </c>
      <c r="AK44" s="224">
        <v>360</v>
      </c>
      <c r="AL44" s="220"/>
      <c r="AM44" s="222"/>
      <c r="AN44" s="220"/>
      <c r="AO44" s="222"/>
      <c r="AP44" s="222">
        <v>0</v>
      </c>
      <c r="AQ44" s="222">
        <v>0</v>
      </c>
      <c r="AR44" s="224">
        <v>0</v>
      </c>
      <c r="AS44" s="224">
        <v>0</v>
      </c>
      <c r="AT44" s="221">
        <v>0</v>
      </c>
      <c r="AU44" s="221">
        <v>0</v>
      </c>
      <c r="AV44" s="221">
        <v>0</v>
      </c>
      <c r="AW44" s="221">
        <v>0</v>
      </c>
      <c r="AX44" s="221">
        <v>0</v>
      </c>
      <c r="AY44" s="221">
        <v>0</v>
      </c>
      <c r="AZ44" s="221">
        <v>0</v>
      </c>
      <c r="BA44" s="221">
        <v>0</v>
      </c>
      <c r="BB44" s="221">
        <v>0</v>
      </c>
      <c r="BC44" s="221">
        <v>0</v>
      </c>
      <c r="BD44" s="221">
        <v>0</v>
      </c>
      <c r="BE44" s="221">
        <v>0</v>
      </c>
      <c r="BF44" s="221">
        <v>0</v>
      </c>
      <c r="BG44" s="221">
        <v>0</v>
      </c>
      <c r="BH44" s="221">
        <v>0</v>
      </c>
      <c r="BI44" s="221">
        <v>0</v>
      </c>
      <c r="BJ44" s="221">
        <v>0</v>
      </c>
      <c r="BK44" s="221">
        <v>0</v>
      </c>
      <c r="BL44" s="221">
        <v>0</v>
      </c>
      <c r="BM44" s="221">
        <v>0</v>
      </c>
      <c r="BN44" s="221">
        <v>0</v>
      </c>
      <c r="BO44" s="221">
        <v>0</v>
      </c>
      <c r="BP44" s="221">
        <v>0</v>
      </c>
      <c r="BQ44" s="213" t="s">
        <v>102</v>
      </c>
    </row>
    <row r="45" spans="1:69" x14ac:dyDescent="0.3">
      <c r="A45" s="220">
        <v>46205</v>
      </c>
      <c r="B45" s="221">
        <v>1000</v>
      </c>
      <c r="C45" s="222"/>
      <c r="D45" s="221">
        <v>1000</v>
      </c>
      <c r="E45" s="222"/>
      <c r="F45" s="222"/>
      <c r="G45" s="222">
        <v>1</v>
      </c>
      <c r="H45" s="222"/>
      <c r="I45" s="221">
        <v>0</v>
      </c>
      <c r="J45" s="221">
        <v>0</v>
      </c>
      <c r="K45" s="221">
        <v>0</v>
      </c>
      <c r="L45" s="221">
        <v>1000</v>
      </c>
      <c r="M45" s="223"/>
      <c r="N45" s="221">
        <v>0</v>
      </c>
      <c r="O45" s="221">
        <v>0</v>
      </c>
      <c r="P45" s="221">
        <v>0</v>
      </c>
      <c r="Q45" s="221">
        <v>0</v>
      </c>
      <c r="R45" s="221">
        <v>1000</v>
      </c>
      <c r="S45" s="222">
        <v>1536</v>
      </c>
      <c r="T45" s="221">
        <v>1536000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0</v>
      </c>
      <c r="AA45" s="221">
        <v>0</v>
      </c>
      <c r="AB45" s="221">
        <v>0</v>
      </c>
      <c r="AC45" s="221">
        <v>0</v>
      </c>
      <c r="AD45" s="221">
        <v>0</v>
      </c>
      <c r="AE45" s="220"/>
      <c r="AF45" s="220"/>
      <c r="AG45" s="222">
        <v>0</v>
      </c>
      <c r="AH45" s="224">
        <v>6</v>
      </c>
      <c r="AI45" s="224">
        <v>31</v>
      </c>
      <c r="AJ45" s="224">
        <v>6</v>
      </c>
      <c r="AK45" s="224">
        <v>360</v>
      </c>
      <c r="AL45" s="220"/>
      <c r="AM45" s="222"/>
      <c r="AN45" s="220"/>
      <c r="AO45" s="222"/>
      <c r="AP45" s="222">
        <v>0</v>
      </c>
      <c r="AQ45" s="222">
        <v>0</v>
      </c>
      <c r="AR45" s="224">
        <v>0</v>
      </c>
      <c r="AS45" s="224">
        <v>0</v>
      </c>
      <c r="AT45" s="221">
        <v>0</v>
      </c>
      <c r="AU45" s="221">
        <v>0</v>
      </c>
      <c r="AV45" s="221">
        <v>0</v>
      </c>
      <c r="AW45" s="221">
        <v>0</v>
      </c>
      <c r="AX45" s="221">
        <v>0</v>
      </c>
      <c r="AY45" s="221">
        <v>0</v>
      </c>
      <c r="AZ45" s="221">
        <v>0</v>
      </c>
      <c r="BA45" s="221">
        <v>0</v>
      </c>
      <c r="BB45" s="221">
        <v>0</v>
      </c>
      <c r="BC45" s="221">
        <v>0</v>
      </c>
      <c r="BD45" s="221">
        <v>0</v>
      </c>
      <c r="BE45" s="221">
        <v>0</v>
      </c>
      <c r="BF45" s="221">
        <v>0</v>
      </c>
      <c r="BG45" s="221">
        <v>0</v>
      </c>
      <c r="BH45" s="221">
        <v>0</v>
      </c>
      <c r="BI45" s="221">
        <v>0</v>
      </c>
      <c r="BJ45" s="221">
        <v>0</v>
      </c>
      <c r="BK45" s="221">
        <v>0</v>
      </c>
      <c r="BL45" s="221">
        <v>0</v>
      </c>
      <c r="BM45" s="221">
        <v>0</v>
      </c>
      <c r="BN45" s="221">
        <v>0</v>
      </c>
      <c r="BO45" s="221">
        <v>0</v>
      </c>
      <c r="BP45" s="221">
        <v>0</v>
      </c>
      <c r="BQ45" s="213" t="s">
        <v>102</v>
      </c>
    </row>
    <row r="46" spans="1:69" x14ac:dyDescent="0.3">
      <c r="A46" s="220">
        <v>46206</v>
      </c>
      <c r="B46" s="221">
        <v>1000</v>
      </c>
      <c r="C46" s="222"/>
      <c r="D46" s="221">
        <v>1000</v>
      </c>
      <c r="E46" s="222"/>
      <c r="F46" s="222"/>
      <c r="G46" s="222">
        <v>1</v>
      </c>
      <c r="H46" s="222"/>
      <c r="I46" s="221">
        <v>0</v>
      </c>
      <c r="J46" s="221">
        <v>0</v>
      </c>
      <c r="K46" s="221">
        <v>0</v>
      </c>
      <c r="L46" s="221">
        <v>1000</v>
      </c>
      <c r="M46" s="223"/>
      <c r="N46" s="221">
        <v>0</v>
      </c>
      <c r="O46" s="221">
        <v>0</v>
      </c>
      <c r="P46" s="221">
        <v>0</v>
      </c>
      <c r="Q46" s="221">
        <v>0</v>
      </c>
      <c r="R46" s="221">
        <v>1000</v>
      </c>
      <c r="S46" s="222">
        <v>1536</v>
      </c>
      <c r="T46" s="221">
        <v>1536000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0</v>
      </c>
      <c r="AA46" s="221">
        <v>0</v>
      </c>
      <c r="AB46" s="221">
        <v>0</v>
      </c>
      <c r="AC46" s="221">
        <v>0</v>
      </c>
      <c r="AD46" s="221">
        <v>0</v>
      </c>
      <c r="AE46" s="220"/>
      <c r="AF46" s="220"/>
      <c r="AG46" s="222">
        <v>0</v>
      </c>
      <c r="AH46" s="224">
        <v>7</v>
      </c>
      <c r="AI46" s="224">
        <v>31</v>
      </c>
      <c r="AJ46" s="224">
        <v>7</v>
      </c>
      <c r="AK46" s="224">
        <v>360</v>
      </c>
      <c r="AL46" s="220"/>
      <c r="AM46" s="222"/>
      <c r="AN46" s="220"/>
      <c r="AO46" s="222"/>
      <c r="AP46" s="222">
        <v>0</v>
      </c>
      <c r="AQ46" s="222">
        <v>0</v>
      </c>
      <c r="AR46" s="224">
        <v>0</v>
      </c>
      <c r="AS46" s="224">
        <v>0</v>
      </c>
      <c r="AT46" s="221">
        <v>0</v>
      </c>
      <c r="AU46" s="221">
        <v>0</v>
      </c>
      <c r="AV46" s="221">
        <v>0</v>
      </c>
      <c r="AW46" s="221">
        <v>0</v>
      </c>
      <c r="AX46" s="221">
        <v>0</v>
      </c>
      <c r="AY46" s="221">
        <v>0</v>
      </c>
      <c r="AZ46" s="221">
        <v>0</v>
      </c>
      <c r="BA46" s="221">
        <v>0</v>
      </c>
      <c r="BB46" s="221">
        <v>0</v>
      </c>
      <c r="BC46" s="221">
        <v>0</v>
      </c>
      <c r="BD46" s="221">
        <v>0</v>
      </c>
      <c r="BE46" s="221">
        <v>0</v>
      </c>
      <c r="BF46" s="221">
        <v>0</v>
      </c>
      <c r="BG46" s="221">
        <v>0</v>
      </c>
      <c r="BH46" s="221">
        <v>0</v>
      </c>
      <c r="BI46" s="221">
        <v>0</v>
      </c>
      <c r="BJ46" s="221">
        <v>0</v>
      </c>
      <c r="BK46" s="221">
        <v>0</v>
      </c>
      <c r="BL46" s="221">
        <v>0</v>
      </c>
      <c r="BM46" s="221">
        <v>0</v>
      </c>
      <c r="BN46" s="221">
        <v>0</v>
      </c>
      <c r="BO46" s="221">
        <v>0</v>
      </c>
      <c r="BP46" s="221">
        <v>0</v>
      </c>
      <c r="BQ46" s="213" t="s">
        <v>102</v>
      </c>
    </row>
    <row r="47" spans="1:69" x14ac:dyDescent="0.3">
      <c r="A47" s="220">
        <v>46207</v>
      </c>
      <c r="B47" s="221">
        <v>1000</v>
      </c>
      <c r="C47" s="222"/>
      <c r="D47" s="221">
        <v>1000</v>
      </c>
      <c r="E47" s="222"/>
      <c r="F47" s="222"/>
      <c r="G47" s="222">
        <v>1</v>
      </c>
      <c r="H47" s="222"/>
      <c r="I47" s="221">
        <v>0</v>
      </c>
      <c r="J47" s="221">
        <v>0</v>
      </c>
      <c r="K47" s="221">
        <v>0</v>
      </c>
      <c r="L47" s="221">
        <v>1000</v>
      </c>
      <c r="M47" s="223"/>
      <c r="N47" s="221">
        <v>0</v>
      </c>
      <c r="O47" s="221">
        <v>0</v>
      </c>
      <c r="P47" s="221">
        <v>0</v>
      </c>
      <c r="Q47" s="221">
        <v>0</v>
      </c>
      <c r="R47" s="221">
        <v>1000</v>
      </c>
      <c r="S47" s="222">
        <v>1536</v>
      </c>
      <c r="T47" s="221">
        <v>1536000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0"/>
      <c r="AF47" s="220"/>
      <c r="AG47" s="222">
        <v>0</v>
      </c>
      <c r="AH47" s="224">
        <v>8</v>
      </c>
      <c r="AI47" s="224">
        <v>31</v>
      </c>
      <c r="AJ47" s="224">
        <v>8</v>
      </c>
      <c r="AK47" s="224">
        <v>360</v>
      </c>
      <c r="AL47" s="220"/>
      <c r="AM47" s="222"/>
      <c r="AN47" s="220"/>
      <c r="AO47" s="222"/>
      <c r="AP47" s="222">
        <v>0</v>
      </c>
      <c r="AQ47" s="222">
        <v>0</v>
      </c>
      <c r="AR47" s="224">
        <v>0</v>
      </c>
      <c r="AS47" s="224">
        <v>0</v>
      </c>
      <c r="AT47" s="221">
        <v>0</v>
      </c>
      <c r="AU47" s="221">
        <v>0</v>
      </c>
      <c r="AV47" s="221">
        <v>0</v>
      </c>
      <c r="AW47" s="221">
        <v>0</v>
      </c>
      <c r="AX47" s="221">
        <v>0</v>
      </c>
      <c r="AY47" s="221">
        <v>0</v>
      </c>
      <c r="AZ47" s="221">
        <v>0</v>
      </c>
      <c r="BA47" s="221">
        <v>0</v>
      </c>
      <c r="BB47" s="221">
        <v>0</v>
      </c>
      <c r="BC47" s="221">
        <v>0</v>
      </c>
      <c r="BD47" s="221">
        <v>0</v>
      </c>
      <c r="BE47" s="221">
        <v>0</v>
      </c>
      <c r="BF47" s="221">
        <v>0</v>
      </c>
      <c r="BG47" s="221">
        <v>0</v>
      </c>
      <c r="BH47" s="221">
        <v>0</v>
      </c>
      <c r="BI47" s="221">
        <v>0</v>
      </c>
      <c r="BJ47" s="221">
        <v>0</v>
      </c>
      <c r="BK47" s="221">
        <v>0</v>
      </c>
      <c r="BL47" s="221">
        <v>0</v>
      </c>
      <c r="BM47" s="221">
        <v>0</v>
      </c>
      <c r="BN47" s="221">
        <v>0</v>
      </c>
      <c r="BO47" s="221">
        <v>0</v>
      </c>
      <c r="BP47" s="221">
        <v>0</v>
      </c>
      <c r="BQ47" s="213" t="s">
        <v>102</v>
      </c>
    </row>
    <row r="48" spans="1:69" x14ac:dyDescent="0.3">
      <c r="A48" s="220">
        <v>46208</v>
      </c>
      <c r="B48" s="221">
        <v>1000</v>
      </c>
      <c r="C48" s="222"/>
      <c r="D48" s="221">
        <v>1000</v>
      </c>
      <c r="E48" s="222"/>
      <c r="F48" s="222"/>
      <c r="G48" s="222">
        <v>1</v>
      </c>
      <c r="H48" s="222"/>
      <c r="I48" s="221">
        <v>0</v>
      </c>
      <c r="J48" s="221">
        <v>0</v>
      </c>
      <c r="K48" s="221">
        <v>0</v>
      </c>
      <c r="L48" s="221">
        <v>1000</v>
      </c>
      <c r="M48" s="223"/>
      <c r="N48" s="221">
        <v>0</v>
      </c>
      <c r="O48" s="221">
        <v>0</v>
      </c>
      <c r="P48" s="221">
        <v>0</v>
      </c>
      <c r="Q48" s="221">
        <v>0</v>
      </c>
      <c r="R48" s="221">
        <v>1000</v>
      </c>
      <c r="S48" s="222">
        <v>1536</v>
      </c>
      <c r="T48" s="221">
        <v>1536000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0</v>
      </c>
      <c r="AA48" s="221">
        <v>0</v>
      </c>
      <c r="AB48" s="221">
        <v>0</v>
      </c>
      <c r="AC48" s="221">
        <v>0</v>
      </c>
      <c r="AD48" s="221">
        <v>0</v>
      </c>
      <c r="AE48" s="220"/>
      <c r="AF48" s="220"/>
      <c r="AG48" s="222">
        <v>0</v>
      </c>
      <c r="AH48" s="224">
        <v>9</v>
      </c>
      <c r="AI48" s="224">
        <v>31</v>
      </c>
      <c r="AJ48" s="224">
        <v>9</v>
      </c>
      <c r="AK48" s="224">
        <v>360</v>
      </c>
      <c r="AL48" s="220"/>
      <c r="AM48" s="222"/>
      <c r="AN48" s="220"/>
      <c r="AO48" s="222"/>
      <c r="AP48" s="222">
        <v>0</v>
      </c>
      <c r="AQ48" s="222">
        <v>0</v>
      </c>
      <c r="AR48" s="224">
        <v>0</v>
      </c>
      <c r="AS48" s="224">
        <v>0</v>
      </c>
      <c r="AT48" s="221">
        <v>0</v>
      </c>
      <c r="AU48" s="221">
        <v>0</v>
      </c>
      <c r="AV48" s="221">
        <v>0</v>
      </c>
      <c r="AW48" s="221">
        <v>0</v>
      </c>
      <c r="AX48" s="221">
        <v>0</v>
      </c>
      <c r="AY48" s="221">
        <v>0</v>
      </c>
      <c r="AZ48" s="221">
        <v>0</v>
      </c>
      <c r="BA48" s="221">
        <v>0</v>
      </c>
      <c r="BB48" s="221">
        <v>0</v>
      </c>
      <c r="BC48" s="221">
        <v>0</v>
      </c>
      <c r="BD48" s="221">
        <v>0</v>
      </c>
      <c r="BE48" s="221">
        <v>0</v>
      </c>
      <c r="BF48" s="221">
        <v>0</v>
      </c>
      <c r="BG48" s="221">
        <v>0</v>
      </c>
      <c r="BH48" s="221">
        <v>0</v>
      </c>
      <c r="BI48" s="221">
        <v>0</v>
      </c>
      <c r="BJ48" s="221">
        <v>0</v>
      </c>
      <c r="BK48" s="221">
        <v>0</v>
      </c>
      <c r="BL48" s="221">
        <v>0</v>
      </c>
      <c r="BM48" s="221">
        <v>0</v>
      </c>
      <c r="BN48" s="221">
        <v>0</v>
      </c>
      <c r="BO48" s="221">
        <v>0</v>
      </c>
      <c r="BP48" s="221">
        <v>0</v>
      </c>
      <c r="BQ48" s="213" t="s">
        <v>102</v>
      </c>
    </row>
    <row r="49" spans="1:69" x14ac:dyDescent="0.3">
      <c r="A49" s="220">
        <v>46209</v>
      </c>
      <c r="B49" s="221">
        <v>1000</v>
      </c>
      <c r="C49" s="222"/>
      <c r="D49" s="221">
        <v>1000</v>
      </c>
      <c r="E49" s="222"/>
      <c r="F49" s="222"/>
      <c r="G49" s="222">
        <v>1</v>
      </c>
      <c r="H49" s="222"/>
      <c r="I49" s="221">
        <v>0</v>
      </c>
      <c r="J49" s="221">
        <v>0</v>
      </c>
      <c r="K49" s="221">
        <v>0</v>
      </c>
      <c r="L49" s="221">
        <v>1000</v>
      </c>
      <c r="M49" s="223"/>
      <c r="N49" s="221">
        <v>0</v>
      </c>
      <c r="O49" s="221">
        <v>0</v>
      </c>
      <c r="P49" s="221">
        <v>0</v>
      </c>
      <c r="Q49" s="221">
        <v>0</v>
      </c>
      <c r="R49" s="221">
        <v>1000</v>
      </c>
      <c r="S49" s="222">
        <v>1536</v>
      </c>
      <c r="T49" s="221">
        <v>1536000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0</v>
      </c>
      <c r="AA49" s="221">
        <v>0</v>
      </c>
      <c r="AB49" s="221">
        <v>0</v>
      </c>
      <c r="AC49" s="221">
        <v>0</v>
      </c>
      <c r="AD49" s="221">
        <v>0</v>
      </c>
      <c r="AE49" s="220"/>
      <c r="AF49" s="220"/>
      <c r="AG49" s="222">
        <v>0</v>
      </c>
      <c r="AH49" s="224">
        <v>10</v>
      </c>
      <c r="AI49" s="224">
        <v>31</v>
      </c>
      <c r="AJ49" s="224">
        <v>10</v>
      </c>
      <c r="AK49" s="224">
        <v>360</v>
      </c>
      <c r="AL49" s="220"/>
      <c r="AM49" s="222"/>
      <c r="AN49" s="220"/>
      <c r="AO49" s="222"/>
      <c r="AP49" s="222">
        <v>0</v>
      </c>
      <c r="AQ49" s="222">
        <v>0</v>
      </c>
      <c r="AR49" s="224">
        <v>0</v>
      </c>
      <c r="AS49" s="224">
        <v>0</v>
      </c>
      <c r="AT49" s="221">
        <v>0</v>
      </c>
      <c r="AU49" s="221">
        <v>0</v>
      </c>
      <c r="AV49" s="221">
        <v>0</v>
      </c>
      <c r="AW49" s="221">
        <v>0</v>
      </c>
      <c r="AX49" s="221">
        <v>0</v>
      </c>
      <c r="AY49" s="221">
        <v>0</v>
      </c>
      <c r="AZ49" s="221">
        <v>0</v>
      </c>
      <c r="BA49" s="221">
        <v>0</v>
      </c>
      <c r="BB49" s="221">
        <v>0</v>
      </c>
      <c r="BC49" s="221">
        <v>0</v>
      </c>
      <c r="BD49" s="221">
        <v>0</v>
      </c>
      <c r="BE49" s="221">
        <v>0</v>
      </c>
      <c r="BF49" s="221">
        <v>0</v>
      </c>
      <c r="BG49" s="221">
        <v>0</v>
      </c>
      <c r="BH49" s="221">
        <v>0</v>
      </c>
      <c r="BI49" s="221">
        <v>0</v>
      </c>
      <c r="BJ49" s="221">
        <v>0</v>
      </c>
      <c r="BK49" s="221">
        <v>0</v>
      </c>
      <c r="BL49" s="221">
        <v>0</v>
      </c>
      <c r="BM49" s="221">
        <v>0</v>
      </c>
      <c r="BN49" s="221">
        <v>0</v>
      </c>
      <c r="BO49" s="221">
        <v>0</v>
      </c>
      <c r="BP49" s="221">
        <v>0</v>
      </c>
      <c r="BQ49" s="213" t="s">
        <v>102</v>
      </c>
    </row>
    <row r="50" spans="1:69" x14ac:dyDescent="0.3">
      <c r="A50" s="220">
        <v>46210</v>
      </c>
      <c r="B50" s="221">
        <v>1000</v>
      </c>
      <c r="C50" s="222"/>
      <c r="D50" s="221">
        <v>1000</v>
      </c>
      <c r="E50" s="222"/>
      <c r="F50" s="222"/>
      <c r="G50" s="222">
        <v>1</v>
      </c>
      <c r="H50" s="222"/>
      <c r="I50" s="221">
        <v>0</v>
      </c>
      <c r="J50" s="221">
        <v>0</v>
      </c>
      <c r="K50" s="221">
        <v>0</v>
      </c>
      <c r="L50" s="221">
        <v>1000</v>
      </c>
      <c r="M50" s="223"/>
      <c r="N50" s="221">
        <v>0</v>
      </c>
      <c r="O50" s="221">
        <v>0</v>
      </c>
      <c r="P50" s="221">
        <v>0</v>
      </c>
      <c r="Q50" s="221">
        <v>0</v>
      </c>
      <c r="R50" s="221">
        <v>1000</v>
      </c>
      <c r="S50" s="222">
        <v>1536</v>
      </c>
      <c r="T50" s="221">
        <v>1536000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0</v>
      </c>
      <c r="AA50" s="221">
        <v>0</v>
      </c>
      <c r="AB50" s="221">
        <v>0</v>
      </c>
      <c r="AC50" s="221">
        <v>0</v>
      </c>
      <c r="AD50" s="221">
        <v>0</v>
      </c>
      <c r="AE50" s="220"/>
      <c r="AF50" s="220"/>
      <c r="AG50" s="222">
        <v>0</v>
      </c>
      <c r="AH50" s="224">
        <v>11</v>
      </c>
      <c r="AI50" s="224">
        <v>31</v>
      </c>
      <c r="AJ50" s="224">
        <v>11</v>
      </c>
      <c r="AK50" s="224">
        <v>360</v>
      </c>
      <c r="AL50" s="220"/>
      <c r="AM50" s="222"/>
      <c r="AN50" s="220"/>
      <c r="AO50" s="222"/>
      <c r="AP50" s="222">
        <v>0</v>
      </c>
      <c r="AQ50" s="222">
        <v>0</v>
      </c>
      <c r="AR50" s="224">
        <v>0</v>
      </c>
      <c r="AS50" s="224">
        <v>0</v>
      </c>
      <c r="AT50" s="221">
        <v>0</v>
      </c>
      <c r="AU50" s="221">
        <v>0</v>
      </c>
      <c r="AV50" s="221">
        <v>0</v>
      </c>
      <c r="AW50" s="221">
        <v>0</v>
      </c>
      <c r="AX50" s="221">
        <v>0</v>
      </c>
      <c r="AY50" s="221">
        <v>0</v>
      </c>
      <c r="AZ50" s="221">
        <v>0</v>
      </c>
      <c r="BA50" s="221">
        <v>0</v>
      </c>
      <c r="BB50" s="221">
        <v>0</v>
      </c>
      <c r="BC50" s="221">
        <v>0</v>
      </c>
      <c r="BD50" s="221">
        <v>0</v>
      </c>
      <c r="BE50" s="221">
        <v>0</v>
      </c>
      <c r="BF50" s="221">
        <v>0</v>
      </c>
      <c r="BG50" s="221">
        <v>0</v>
      </c>
      <c r="BH50" s="221">
        <v>0</v>
      </c>
      <c r="BI50" s="221">
        <v>0</v>
      </c>
      <c r="BJ50" s="221">
        <v>0</v>
      </c>
      <c r="BK50" s="221">
        <v>0</v>
      </c>
      <c r="BL50" s="221">
        <v>0</v>
      </c>
      <c r="BM50" s="221">
        <v>0</v>
      </c>
      <c r="BN50" s="221">
        <v>0</v>
      </c>
      <c r="BO50" s="221">
        <v>0</v>
      </c>
      <c r="BP50" s="221">
        <v>0</v>
      </c>
      <c r="BQ50" s="213" t="s">
        <v>102</v>
      </c>
    </row>
    <row r="51" spans="1:69" x14ac:dyDescent="0.3">
      <c r="A51" s="220">
        <v>46211</v>
      </c>
      <c r="B51" s="221">
        <v>1000</v>
      </c>
      <c r="C51" s="222"/>
      <c r="D51" s="221">
        <v>1000</v>
      </c>
      <c r="E51" s="222"/>
      <c r="F51" s="222"/>
      <c r="G51" s="222">
        <v>1</v>
      </c>
      <c r="H51" s="222"/>
      <c r="I51" s="221">
        <v>0</v>
      </c>
      <c r="J51" s="221">
        <v>0</v>
      </c>
      <c r="K51" s="221">
        <v>0</v>
      </c>
      <c r="L51" s="221">
        <v>1000</v>
      </c>
      <c r="M51" s="223"/>
      <c r="N51" s="221">
        <v>0</v>
      </c>
      <c r="O51" s="221">
        <v>0</v>
      </c>
      <c r="P51" s="221">
        <v>0</v>
      </c>
      <c r="Q51" s="221">
        <v>0</v>
      </c>
      <c r="R51" s="221">
        <v>1000</v>
      </c>
      <c r="S51" s="222">
        <v>1536</v>
      </c>
      <c r="T51" s="221">
        <v>1536000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0"/>
      <c r="AF51" s="220"/>
      <c r="AG51" s="222">
        <v>0</v>
      </c>
      <c r="AH51" s="224">
        <v>12</v>
      </c>
      <c r="AI51" s="224">
        <v>31</v>
      </c>
      <c r="AJ51" s="224">
        <v>12</v>
      </c>
      <c r="AK51" s="224">
        <v>360</v>
      </c>
      <c r="AL51" s="220"/>
      <c r="AM51" s="222"/>
      <c r="AN51" s="220"/>
      <c r="AO51" s="222"/>
      <c r="AP51" s="222">
        <v>0</v>
      </c>
      <c r="AQ51" s="222">
        <v>0</v>
      </c>
      <c r="AR51" s="224">
        <v>0</v>
      </c>
      <c r="AS51" s="224">
        <v>0</v>
      </c>
      <c r="AT51" s="221">
        <v>0</v>
      </c>
      <c r="AU51" s="221">
        <v>0</v>
      </c>
      <c r="AV51" s="221">
        <v>0</v>
      </c>
      <c r="AW51" s="221">
        <v>0</v>
      </c>
      <c r="AX51" s="221">
        <v>0</v>
      </c>
      <c r="AY51" s="221">
        <v>0</v>
      </c>
      <c r="AZ51" s="221">
        <v>0</v>
      </c>
      <c r="BA51" s="221">
        <v>0</v>
      </c>
      <c r="BB51" s="221">
        <v>0</v>
      </c>
      <c r="BC51" s="221">
        <v>0</v>
      </c>
      <c r="BD51" s="221">
        <v>0</v>
      </c>
      <c r="BE51" s="221">
        <v>0</v>
      </c>
      <c r="BF51" s="221">
        <v>0</v>
      </c>
      <c r="BG51" s="221">
        <v>0</v>
      </c>
      <c r="BH51" s="221">
        <v>0</v>
      </c>
      <c r="BI51" s="221">
        <v>0</v>
      </c>
      <c r="BJ51" s="221">
        <v>0</v>
      </c>
      <c r="BK51" s="221">
        <v>0</v>
      </c>
      <c r="BL51" s="221">
        <v>0</v>
      </c>
      <c r="BM51" s="221">
        <v>0</v>
      </c>
      <c r="BN51" s="221">
        <v>0</v>
      </c>
      <c r="BO51" s="221">
        <v>0</v>
      </c>
      <c r="BP51" s="221">
        <v>0</v>
      </c>
      <c r="BQ51" s="213" t="s">
        <v>102</v>
      </c>
    </row>
    <row r="52" spans="1:69" x14ac:dyDescent="0.3">
      <c r="A52" s="220">
        <v>46212</v>
      </c>
      <c r="B52" s="221">
        <v>1000</v>
      </c>
      <c r="C52" s="222"/>
      <c r="D52" s="221">
        <v>1000</v>
      </c>
      <c r="E52" s="222"/>
      <c r="F52" s="222"/>
      <c r="G52" s="222">
        <v>1</v>
      </c>
      <c r="H52" s="222"/>
      <c r="I52" s="221">
        <v>0</v>
      </c>
      <c r="J52" s="221">
        <v>0</v>
      </c>
      <c r="K52" s="221">
        <v>0</v>
      </c>
      <c r="L52" s="221">
        <v>1000</v>
      </c>
      <c r="M52" s="223"/>
      <c r="N52" s="221">
        <v>0</v>
      </c>
      <c r="O52" s="221">
        <v>0</v>
      </c>
      <c r="P52" s="221">
        <v>0</v>
      </c>
      <c r="Q52" s="221">
        <v>0</v>
      </c>
      <c r="R52" s="221">
        <v>1000</v>
      </c>
      <c r="S52" s="222">
        <v>1536</v>
      </c>
      <c r="T52" s="221">
        <v>1536000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0</v>
      </c>
      <c r="AA52" s="221">
        <v>0</v>
      </c>
      <c r="AB52" s="221">
        <v>0</v>
      </c>
      <c r="AC52" s="221">
        <v>0</v>
      </c>
      <c r="AD52" s="221">
        <v>0</v>
      </c>
      <c r="AE52" s="220"/>
      <c r="AF52" s="220"/>
      <c r="AG52" s="222">
        <v>0</v>
      </c>
      <c r="AH52" s="224">
        <v>13</v>
      </c>
      <c r="AI52" s="224">
        <v>31</v>
      </c>
      <c r="AJ52" s="224">
        <v>13</v>
      </c>
      <c r="AK52" s="224">
        <v>360</v>
      </c>
      <c r="AL52" s="220"/>
      <c r="AM52" s="222"/>
      <c r="AN52" s="220"/>
      <c r="AO52" s="222"/>
      <c r="AP52" s="222">
        <v>0</v>
      </c>
      <c r="AQ52" s="222">
        <v>0</v>
      </c>
      <c r="AR52" s="224">
        <v>0</v>
      </c>
      <c r="AS52" s="224">
        <v>0</v>
      </c>
      <c r="AT52" s="221">
        <v>0</v>
      </c>
      <c r="AU52" s="221">
        <v>0</v>
      </c>
      <c r="AV52" s="221">
        <v>0</v>
      </c>
      <c r="AW52" s="221">
        <v>0</v>
      </c>
      <c r="AX52" s="221">
        <v>0</v>
      </c>
      <c r="AY52" s="221">
        <v>0</v>
      </c>
      <c r="AZ52" s="221">
        <v>0</v>
      </c>
      <c r="BA52" s="221">
        <v>0</v>
      </c>
      <c r="BB52" s="221">
        <v>0</v>
      </c>
      <c r="BC52" s="221">
        <v>0</v>
      </c>
      <c r="BD52" s="221">
        <v>0</v>
      </c>
      <c r="BE52" s="221">
        <v>0</v>
      </c>
      <c r="BF52" s="221">
        <v>0</v>
      </c>
      <c r="BG52" s="221">
        <v>0</v>
      </c>
      <c r="BH52" s="221">
        <v>0</v>
      </c>
      <c r="BI52" s="221">
        <v>0</v>
      </c>
      <c r="BJ52" s="221">
        <v>0</v>
      </c>
      <c r="BK52" s="221">
        <v>0</v>
      </c>
      <c r="BL52" s="221">
        <v>0</v>
      </c>
      <c r="BM52" s="221">
        <v>0</v>
      </c>
      <c r="BN52" s="221">
        <v>0</v>
      </c>
      <c r="BO52" s="221">
        <v>0</v>
      </c>
      <c r="BP52" s="221">
        <v>0</v>
      </c>
      <c r="BQ52" s="213" t="s">
        <v>102</v>
      </c>
    </row>
    <row r="53" spans="1:69" x14ac:dyDescent="0.3">
      <c r="A53" s="220">
        <v>46213</v>
      </c>
      <c r="B53" s="221">
        <v>1000</v>
      </c>
      <c r="C53" s="222"/>
      <c r="D53" s="221">
        <v>1000</v>
      </c>
      <c r="E53" s="222"/>
      <c r="F53" s="222"/>
      <c r="G53" s="222">
        <v>1</v>
      </c>
      <c r="H53" s="222"/>
      <c r="I53" s="221">
        <v>0</v>
      </c>
      <c r="J53" s="221">
        <v>0</v>
      </c>
      <c r="K53" s="221">
        <v>0</v>
      </c>
      <c r="L53" s="221">
        <v>1000</v>
      </c>
      <c r="M53" s="223"/>
      <c r="N53" s="221">
        <v>0</v>
      </c>
      <c r="O53" s="221">
        <v>0</v>
      </c>
      <c r="P53" s="221">
        <v>0</v>
      </c>
      <c r="Q53" s="221">
        <v>0</v>
      </c>
      <c r="R53" s="221">
        <v>1000</v>
      </c>
      <c r="S53" s="222">
        <v>1536</v>
      </c>
      <c r="T53" s="221">
        <v>1536000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0</v>
      </c>
      <c r="AA53" s="221">
        <v>0</v>
      </c>
      <c r="AB53" s="221">
        <v>0</v>
      </c>
      <c r="AC53" s="221">
        <v>0</v>
      </c>
      <c r="AD53" s="221">
        <v>0</v>
      </c>
      <c r="AE53" s="220"/>
      <c r="AF53" s="220"/>
      <c r="AG53" s="222">
        <v>0</v>
      </c>
      <c r="AH53" s="224">
        <v>14</v>
      </c>
      <c r="AI53" s="224">
        <v>31</v>
      </c>
      <c r="AJ53" s="224">
        <v>14</v>
      </c>
      <c r="AK53" s="224">
        <v>360</v>
      </c>
      <c r="AL53" s="220"/>
      <c r="AM53" s="222"/>
      <c r="AN53" s="220"/>
      <c r="AO53" s="222"/>
      <c r="AP53" s="222">
        <v>0</v>
      </c>
      <c r="AQ53" s="222">
        <v>0</v>
      </c>
      <c r="AR53" s="224">
        <v>0</v>
      </c>
      <c r="AS53" s="224">
        <v>0</v>
      </c>
      <c r="AT53" s="221">
        <v>0</v>
      </c>
      <c r="AU53" s="221">
        <v>0</v>
      </c>
      <c r="AV53" s="221">
        <v>0</v>
      </c>
      <c r="AW53" s="221">
        <v>0</v>
      </c>
      <c r="AX53" s="221">
        <v>0</v>
      </c>
      <c r="AY53" s="221">
        <v>0</v>
      </c>
      <c r="AZ53" s="221">
        <v>0</v>
      </c>
      <c r="BA53" s="221">
        <v>0</v>
      </c>
      <c r="BB53" s="221">
        <v>0</v>
      </c>
      <c r="BC53" s="221">
        <v>0</v>
      </c>
      <c r="BD53" s="221">
        <v>0</v>
      </c>
      <c r="BE53" s="221">
        <v>0</v>
      </c>
      <c r="BF53" s="221">
        <v>0</v>
      </c>
      <c r="BG53" s="221">
        <v>0</v>
      </c>
      <c r="BH53" s="221">
        <v>0</v>
      </c>
      <c r="BI53" s="221">
        <v>0</v>
      </c>
      <c r="BJ53" s="221">
        <v>0</v>
      </c>
      <c r="BK53" s="221">
        <v>0</v>
      </c>
      <c r="BL53" s="221">
        <v>0</v>
      </c>
      <c r="BM53" s="221">
        <v>0</v>
      </c>
      <c r="BN53" s="221">
        <v>0</v>
      </c>
      <c r="BO53" s="221">
        <v>0</v>
      </c>
      <c r="BP53" s="221">
        <v>0</v>
      </c>
      <c r="BQ53" s="213" t="s">
        <v>102</v>
      </c>
    </row>
    <row r="54" spans="1:69" x14ac:dyDescent="0.3">
      <c r="A54" s="220">
        <v>46214</v>
      </c>
      <c r="B54" s="221">
        <v>1000</v>
      </c>
      <c r="C54" s="222"/>
      <c r="D54" s="221">
        <v>1000</v>
      </c>
      <c r="E54" s="222"/>
      <c r="F54" s="222"/>
      <c r="G54" s="222">
        <v>1</v>
      </c>
      <c r="H54" s="222"/>
      <c r="I54" s="221">
        <v>0</v>
      </c>
      <c r="J54" s="221">
        <v>0</v>
      </c>
      <c r="K54" s="221">
        <v>0</v>
      </c>
      <c r="L54" s="221">
        <v>1000</v>
      </c>
      <c r="M54" s="223"/>
      <c r="N54" s="221">
        <v>0</v>
      </c>
      <c r="O54" s="221">
        <v>0</v>
      </c>
      <c r="P54" s="221">
        <v>0</v>
      </c>
      <c r="Q54" s="221">
        <v>0</v>
      </c>
      <c r="R54" s="221">
        <v>1000</v>
      </c>
      <c r="S54" s="222">
        <v>1536</v>
      </c>
      <c r="T54" s="221">
        <v>1536000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0</v>
      </c>
      <c r="AA54" s="221">
        <v>0</v>
      </c>
      <c r="AB54" s="221">
        <v>0</v>
      </c>
      <c r="AC54" s="221">
        <v>0</v>
      </c>
      <c r="AD54" s="221">
        <v>0</v>
      </c>
      <c r="AE54" s="220"/>
      <c r="AF54" s="220"/>
      <c r="AG54" s="222">
        <v>0</v>
      </c>
      <c r="AH54" s="224">
        <v>15</v>
      </c>
      <c r="AI54" s="224">
        <v>31</v>
      </c>
      <c r="AJ54" s="224">
        <v>15</v>
      </c>
      <c r="AK54" s="224">
        <v>360</v>
      </c>
      <c r="AL54" s="220"/>
      <c r="AM54" s="222"/>
      <c r="AN54" s="220"/>
      <c r="AO54" s="222"/>
      <c r="AP54" s="222">
        <v>0</v>
      </c>
      <c r="AQ54" s="222">
        <v>0</v>
      </c>
      <c r="AR54" s="224">
        <v>0</v>
      </c>
      <c r="AS54" s="224">
        <v>0</v>
      </c>
      <c r="AT54" s="221">
        <v>0</v>
      </c>
      <c r="AU54" s="221">
        <v>0</v>
      </c>
      <c r="AV54" s="221">
        <v>0</v>
      </c>
      <c r="AW54" s="221">
        <v>0</v>
      </c>
      <c r="AX54" s="221">
        <v>0</v>
      </c>
      <c r="AY54" s="221">
        <v>0</v>
      </c>
      <c r="AZ54" s="221">
        <v>0</v>
      </c>
      <c r="BA54" s="221">
        <v>0</v>
      </c>
      <c r="BB54" s="221">
        <v>0</v>
      </c>
      <c r="BC54" s="221">
        <v>0</v>
      </c>
      <c r="BD54" s="221">
        <v>0</v>
      </c>
      <c r="BE54" s="221">
        <v>0</v>
      </c>
      <c r="BF54" s="221">
        <v>0</v>
      </c>
      <c r="BG54" s="221">
        <v>0</v>
      </c>
      <c r="BH54" s="221">
        <v>0</v>
      </c>
      <c r="BI54" s="221">
        <v>0</v>
      </c>
      <c r="BJ54" s="221">
        <v>0</v>
      </c>
      <c r="BK54" s="221">
        <v>0</v>
      </c>
      <c r="BL54" s="221">
        <v>0</v>
      </c>
      <c r="BM54" s="221">
        <v>0</v>
      </c>
      <c r="BN54" s="221">
        <v>0</v>
      </c>
      <c r="BO54" s="221">
        <v>0</v>
      </c>
      <c r="BP54" s="221">
        <v>0</v>
      </c>
      <c r="BQ54" s="213" t="s">
        <v>102</v>
      </c>
    </row>
    <row r="55" spans="1:69" x14ac:dyDescent="0.3">
      <c r="A55" s="220">
        <v>46215</v>
      </c>
      <c r="B55" s="221">
        <v>1000</v>
      </c>
      <c r="C55" s="222"/>
      <c r="D55" s="221">
        <v>1000</v>
      </c>
      <c r="E55" s="222"/>
      <c r="F55" s="222"/>
      <c r="G55" s="222">
        <v>1</v>
      </c>
      <c r="H55" s="222"/>
      <c r="I55" s="221">
        <v>0</v>
      </c>
      <c r="J55" s="221">
        <v>0</v>
      </c>
      <c r="K55" s="221">
        <v>0</v>
      </c>
      <c r="L55" s="221">
        <v>1000</v>
      </c>
      <c r="M55" s="223"/>
      <c r="N55" s="221">
        <v>0</v>
      </c>
      <c r="O55" s="221">
        <v>0</v>
      </c>
      <c r="P55" s="221">
        <v>0</v>
      </c>
      <c r="Q55" s="221">
        <v>0</v>
      </c>
      <c r="R55" s="221">
        <v>1000</v>
      </c>
      <c r="S55" s="222">
        <v>1536</v>
      </c>
      <c r="T55" s="221">
        <v>1536000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0"/>
      <c r="AF55" s="220"/>
      <c r="AG55" s="222">
        <v>0</v>
      </c>
      <c r="AH55" s="224">
        <v>16</v>
      </c>
      <c r="AI55" s="224">
        <v>31</v>
      </c>
      <c r="AJ55" s="224">
        <v>16</v>
      </c>
      <c r="AK55" s="224">
        <v>360</v>
      </c>
      <c r="AL55" s="220"/>
      <c r="AM55" s="222"/>
      <c r="AN55" s="220"/>
      <c r="AO55" s="222"/>
      <c r="AP55" s="222">
        <v>0</v>
      </c>
      <c r="AQ55" s="222">
        <v>0</v>
      </c>
      <c r="AR55" s="224">
        <v>0</v>
      </c>
      <c r="AS55" s="224">
        <v>0</v>
      </c>
      <c r="AT55" s="221">
        <v>0</v>
      </c>
      <c r="AU55" s="221">
        <v>0</v>
      </c>
      <c r="AV55" s="221">
        <v>0</v>
      </c>
      <c r="AW55" s="221">
        <v>0</v>
      </c>
      <c r="AX55" s="221">
        <v>0</v>
      </c>
      <c r="AY55" s="221">
        <v>0</v>
      </c>
      <c r="AZ55" s="221">
        <v>0</v>
      </c>
      <c r="BA55" s="221">
        <v>0</v>
      </c>
      <c r="BB55" s="221">
        <v>0</v>
      </c>
      <c r="BC55" s="221">
        <v>0</v>
      </c>
      <c r="BD55" s="221">
        <v>0</v>
      </c>
      <c r="BE55" s="221">
        <v>0</v>
      </c>
      <c r="BF55" s="221">
        <v>0</v>
      </c>
      <c r="BG55" s="221">
        <v>0</v>
      </c>
      <c r="BH55" s="221">
        <v>0</v>
      </c>
      <c r="BI55" s="221">
        <v>0</v>
      </c>
      <c r="BJ55" s="221">
        <v>0</v>
      </c>
      <c r="BK55" s="221">
        <v>0</v>
      </c>
      <c r="BL55" s="221">
        <v>0</v>
      </c>
      <c r="BM55" s="221">
        <v>0</v>
      </c>
      <c r="BN55" s="221">
        <v>0</v>
      </c>
      <c r="BO55" s="221">
        <v>0</v>
      </c>
      <c r="BP55" s="221">
        <v>0</v>
      </c>
      <c r="BQ55" s="213" t="s">
        <v>102</v>
      </c>
    </row>
    <row r="56" spans="1:69" x14ac:dyDescent="0.3">
      <c r="A56" s="220">
        <v>46216</v>
      </c>
      <c r="B56" s="221">
        <v>1000</v>
      </c>
      <c r="C56" s="222"/>
      <c r="D56" s="221">
        <v>1000</v>
      </c>
      <c r="E56" s="222"/>
      <c r="F56" s="222"/>
      <c r="G56" s="222">
        <v>1</v>
      </c>
      <c r="H56" s="222"/>
      <c r="I56" s="221">
        <v>0</v>
      </c>
      <c r="J56" s="221">
        <v>0</v>
      </c>
      <c r="K56" s="221">
        <v>0</v>
      </c>
      <c r="L56" s="221">
        <v>1000</v>
      </c>
      <c r="M56" s="223"/>
      <c r="N56" s="221">
        <v>0</v>
      </c>
      <c r="O56" s="221">
        <v>0</v>
      </c>
      <c r="P56" s="221">
        <v>0</v>
      </c>
      <c r="Q56" s="221">
        <v>0</v>
      </c>
      <c r="R56" s="221">
        <v>1000</v>
      </c>
      <c r="S56" s="222">
        <v>1536</v>
      </c>
      <c r="T56" s="221">
        <v>1536000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0"/>
      <c r="AF56" s="220"/>
      <c r="AG56" s="222">
        <v>0</v>
      </c>
      <c r="AH56" s="224">
        <v>17</v>
      </c>
      <c r="AI56" s="224">
        <v>31</v>
      </c>
      <c r="AJ56" s="224">
        <v>17</v>
      </c>
      <c r="AK56" s="224">
        <v>360</v>
      </c>
      <c r="AL56" s="220"/>
      <c r="AM56" s="222"/>
      <c r="AN56" s="220"/>
      <c r="AO56" s="222"/>
      <c r="AP56" s="222">
        <v>0</v>
      </c>
      <c r="AQ56" s="222">
        <v>0</v>
      </c>
      <c r="AR56" s="224">
        <v>0</v>
      </c>
      <c r="AS56" s="224">
        <v>0</v>
      </c>
      <c r="AT56" s="221">
        <v>0</v>
      </c>
      <c r="AU56" s="221">
        <v>0</v>
      </c>
      <c r="AV56" s="221">
        <v>0</v>
      </c>
      <c r="AW56" s="221">
        <v>0</v>
      </c>
      <c r="AX56" s="221">
        <v>0</v>
      </c>
      <c r="AY56" s="221">
        <v>0</v>
      </c>
      <c r="AZ56" s="221">
        <v>0</v>
      </c>
      <c r="BA56" s="221">
        <v>0</v>
      </c>
      <c r="BB56" s="221">
        <v>0</v>
      </c>
      <c r="BC56" s="221">
        <v>0</v>
      </c>
      <c r="BD56" s="221">
        <v>0</v>
      </c>
      <c r="BE56" s="221">
        <v>0</v>
      </c>
      <c r="BF56" s="221">
        <v>0</v>
      </c>
      <c r="BG56" s="221">
        <v>0</v>
      </c>
      <c r="BH56" s="221">
        <v>0</v>
      </c>
      <c r="BI56" s="221">
        <v>0</v>
      </c>
      <c r="BJ56" s="221">
        <v>0</v>
      </c>
      <c r="BK56" s="221">
        <v>0</v>
      </c>
      <c r="BL56" s="221">
        <v>0</v>
      </c>
      <c r="BM56" s="221">
        <v>0</v>
      </c>
      <c r="BN56" s="221">
        <v>0</v>
      </c>
      <c r="BO56" s="221">
        <v>0</v>
      </c>
      <c r="BP56" s="221">
        <v>0</v>
      </c>
      <c r="BQ56" s="213" t="s">
        <v>102</v>
      </c>
    </row>
    <row r="57" spans="1:69" x14ac:dyDescent="0.3">
      <c r="A57" s="220">
        <v>46217</v>
      </c>
      <c r="B57" s="221">
        <v>1000</v>
      </c>
      <c r="C57" s="222"/>
      <c r="D57" s="221">
        <v>1000</v>
      </c>
      <c r="E57" s="222"/>
      <c r="F57" s="222"/>
      <c r="G57" s="222">
        <v>1</v>
      </c>
      <c r="H57" s="222"/>
      <c r="I57" s="221">
        <v>0</v>
      </c>
      <c r="J57" s="221">
        <v>0</v>
      </c>
      <c r="K57" s="221">
        <v>0</v>
      </c>
      <c r="L57" s="221">
        <v>1000</v>
      </c>
      <c r="M57" s="223"/>
      <c r="N57" s="221">
        <v>0</v>
      </c>
      <c r="O57" s="221">
        <v>0</v>
      </c>
      <c r="P57" s="221">
        <v>0</v>
      </c>
      <c r="Q57" s="221">
        <v>0</v>
      </c>
      <c r="R57" s="221">
        <v>1000</v>
      </c>
      <c r="S57" s="222">
        <v>1536</v>
      </c>
      <c r="T57" s="221">
        <v>1536000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0"/>
      <c r="AF57" s="220"/>
      <c r="AG57" s="222">
        <v>0</v>
      </c>
      <c r="AH57" s="224">
        <v>18</v>
      </c>
      <c r="AI57" s="224">
        <v>31</v>
      </c>
      <c r="AJ57" s="224">
        <v>18</v>
      </c>
      <c r="AK57" s="224">
        <v>360</v>
      </c>
      <c r="AL57" s="220"/>
      <c r="AM57" s="222"/>
      <c r="AN57" s="220"/>
      <c r="AO57" s="222"/>
      <c r="AP57" s="222">
        <v>0</v>
      </c>
      <c r="AQ57" s="222">
        <v>0</v>
      </c>
      <c r="AR57" s="224">
        <v>0</v>
      </c>
      <c r="AS57" s="224">
        <v>0</v>
      </c>
      <c r="AT57" s="221">
        <v>0</v>
      </c>
      <c r="AU57" s="221">
        <v>0</v>
      </c>
      <c r="AV57" s="221">
        <v>0</v>
      </c>
      <c r="AW57" s="221">
        <v>0</v>
      </c>
      <c r="AX57" s="221">
        <v>0</v>
      </c>
      <c r="AY57" s="221">
        <v>0</v>
      </c>
      <c r="AZ57" s="221">
        <v>0</v>
      </c>
      <c r="BA57" s="221">
        <v>0</v>
      </c>
      <c r="BB57" s="221">
        <v>0</v>
      </c>
      <c r="BC57" s="221">
        <v>0</v>
      </c>
      <c r="BD57" s="221">
        <v>0</v>
      </c>
      <c r="BE57" s="221">
        <v>0</v>
      </c>
      <c r="BF57" s="221">
        <v>0</v>
      </c>
      <c r="BG57" s="221">
        <v>0</v>
      </c>
      <c r="BH57" s="221">
        <v>0</v>
      </c>
      <c r="BI57" s="221">
        <v>0</v>
      </c>
      <c r="BJ57" s="221">
        <v>0</v>
      </c>
      <c r="BK57" s="221">
        <v>0</v>
      </c>
      <c r="BL57" s="221">
        <v>0</v>
      </c>
      <c r="BM57" s="221">
        <v>0</v>
      </c>
      <c r="BN57" s="221">
        <v>0</v>
      </c>
      <c r="BO57" s="221">
        <v>0</v>
      </c>
      <c r="BP57" s="221">
        <v>0</v>
      </c>
      <c r="BQ57" s="213" t="s">
        <v>102</v>
      </c>
    </row>
    <row r="58" spans="1:69" x14ac:dyDescent="0.3">
      <c r="A58" s="220">
        <v>46218</v>
      </c>
      <c r="B58" s="221">
        <v>1000</v>
      </c>
      <c r="C58" s="222"/>
      <c r="D58" s="221">
        <v>1000</v>
      </c>
      <c r="E58" s="222"/>
      <c r="F58" s="222"/>
      <c r="G58" s="222">
        <v>1</v>
      </c>
      <c r="H58" s="222"/>
      <c r="I58" s="221">
        <v>0</v>
      </c>
      <c r="J58" s="221">
        <v>0</v>
      </c>
      <c r="K58" s="221">
        <v>0</v>
      </c>
      <c r="L58" s="221">
        <v>1000</v>
      </c>
      <c r="M58" s="223"/>
      <c r="N58" s="221">
        <v>0</v>
      </c>
      <c r="O58" s="221">
        <v>0</v>
      </c>
      <c r="P58" s="221">
        <v>0</v>
      </c>
      <c r="Q58" s="221">
        <v>0</v>
      </c>
      <c r="R58" s="221">
        <v>1000</v>
      </c>
      <c r="S58" s="222">
        <v>1536</v>
      </c>
      <c r="T58" s="221">
        <v>1536000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0</v>
      </c>
      <c r="AA58" s="221">
        <v>0</v>
      </c>
      <c r="AB58" s="221">
        <v>0</v>
      </c>
      <c r="AC58" s="221">
        <v>0</v>
      </c>
      <c r="AD58" s="221">
        <v>0</v>
      </c>
      <c r="AE58" s="220"/>
      <c r="AF58" s="220"/>
      <c r="AG58" s="222">
        <v>0</v>
      </c>
      <c r="AH58" s="224">
        <v>19</v>
      </c>
      <c r="AI58" s="224">
        <v>31</v>
      </c>
      <c r="AJ58" s="224">
        <v>19</v>
      </c>
      <c r="AK58" s="224">
        <v>360</v>
      </c>
      <c r="AL58" s="220"/>
      <c r="AM58" s="222"/>
      <c r="AN58" s="220"/>
      <c r="AO58" s="222"/>
      <c r="AP58" s="222">
        <v>0</v>
      </c>
      <c r="AQ58" s="222">
        <v>0</v>
      </c>
      <c r="AR58" s="224">
        <v>0</v>
      </c>
      <c r="AS58" s="224">
        <v>0</v>
      </c>
      <c r="AT58" s="221">
        <v>0</v>
      </c>
      <c r="AU58" s="221">
        <v>0</v>
      </c>
      <c r="AV58" s="221">
        <v>0</v>
      </c>
      <c r="AW58" s="221">
        <v>0</v>
      </c>
      <c r="AX58" s="221">
        <v>0</v>
      </c>
      <c r="AY58" s="221">
        <v>0</v>
      </c>
      <c r="AZ58" s="221">
        <v>0</v>
      </c>
      <c r="BA58" s="221">
        <v>0</v>
      </c>
      <c r="BB58" s="221">
        <v>0</v>
      </c>
      <c r="BC58" s="221">
        <v>0</v>
      </c>
      <c r="BD58" s="221">
        <v>0</v>
      </c>
      <c r="BE58" s="221">
        <v>0</v>
      </c>
      <c r="BF58" s="221">
        <v>0</v>
      </c>
      <c r="BG58" s="221">
        <v>0</v>
      </c>
      <c r="BH58" s="221">
        <v>0</v>
      </c>
      <c r="BI58" s="221">
        <v>0</v>
      </c>
      <c r="BJ58" s="221">
        <v>0</v>
      </c>
      <c r="BK58" s="221">
        <v>0</v>
      </c>
      <c r="BL58" s="221">
        <v>0</v>
      </c>
      <c r="BM58" s="221">
        <v>0</v>
      </c>
      <c r="BN58" s="221">
        <v>0</v>
      </c>
      <c r="BO58" s="221">
        <v>0</v>
      </c>
      <c r="BP58" s="221">
        <v>0</v>
      </c>
      <c r="BQ58" s="213" t="s">
        <v>102</v>
      </c>
    </row>
    <row r="59" spans="1:69" x14ac:dyDescent="0.3">
      <c r="A59" s="220">
        <v>46219</v>
      </c>
      <c r="B59" s="221">
        <v>1000</v>
      </c>
      <c r="C59" s="222"/>
      <c r="D59" s="221">
        <v>1000</v>
      </c>
      <c r="E59" s="222"/>
      <c r="F59" s="222"/>
      <c r="G59" s="222">
        <v>1</v>
      </c>
      <c r="H59" s="222"/>
      <c r="I59" s="221">
        <v>0</v>
      </c>
      <c r="J59" s="221">
        <v>0</v>
      </c>
      <c r="K59" s="221">
        <v>0</v>
      </c>
      <c r="L59" s="221">
        <v>1000</v>
      </c>
      <c r="M59" s="223"/>
      <c r="N59" s="221">
        <v>0</v>
      </c>
      <c r="O59" s="221">
        <v>0</v>
      </c>
      <c r="P59" s="221">
        <v>0</v>
      </c>
      <c r="Q59" s="221">
        <v>0</v>
      </c>
      <c r="R59" s="221">
        <v>1000</v>
      </c>
      <c r="S59" s="222">
        <v>1536</v>
      </c>
      <c r="T59" s="221">
        <v>1536000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0</v>
      </c>
      <c r="AA59" s="221">
        <v>0</v>
      </c>
      <c r="AB59" s="221">
        <v>0</v>
      </c>
      <c r="AC59" s="221">
        <v>0</v>
      </c>
      <c r="AD59" s="221">
        <v>0</v>
      </c>
      <c r="AE59" s="220"/>
      <c r="AF59" s="220"/>
      <c r="AG59" s="222">
        <v>0</v>
      </c>
      <c r="AH59" s="224">
        <v>20</v>
      </c>
      <c r="AI59" s="224">
        <v>31</v>
      </c>
      <c r="AJ59" s="224">
        <v>20</v>
      </c>
      <c r="AK59" s="224">
        <v>360</v>
      </c>
      <c r="AL59" s="220"/>
      <c r="AM59" s="222"/>
      <c r="AN59" s="220"/>
      <c r="AO59" s="222"/>
      <c r="AP59" s="222">
        <v>0</v>
      </c>
      <c r="AQ59" s="222">
        <v>0</v>
      </c>
      <c r="AR59" s="224">
        <v>0</v>
      </c>
      <c r="AS59" s="224">
        <v>0</v>
      </c>
      <c r="AT59" s="221">
        <v>0</v>
      </c>
      <c r="AU59" s="221">
        <v>0</v>
      </c>
      <c r="AV59" s="221">
        <v>0</v>
      </c>
      <c r="AW59" s="221">
        <v>0</v>
      </c>
      <c r="AX59" s="221">
        <v>0</v>
      </c>
      <c r="AY59" s="221">
        <v>0</v>
      </c>
      <c r="AZ59" s="221">
        <v>0</v>
      </c>
      <c r="BA59" s="221">
        <v>0</v>
      </c>
      <c r="BB59" s="221">
        <v>0</v>
      </c>
      <c r="BC59" s="221">
        <v>0</v>
      </c>
      <c r="BD59" s="221">
        <v>0</v>
      </c>
      <c r="BE59" s="221">
        <v>0</v>
      </c>
      <c r="BF59" s="221">
        <v>0</v>
      </c>
      <c r="BG59" s="221">
        <v>0</v>
      </c>
      <c r="BH59" s="221">
        <v>0</v>
      </c>
      <c r="BI59" s="221">
        <v>0</v>
      </c>
      <c r="BJ59" s="221">
        <v>0</v>
      </c>
      <c r="BK59" s="221">
        <v>0</v>
      </c>
      <c r="BL59" s="221">
        <v>0</v>
      </c>
      <c r="BM59" s="221">
        <v>0</v>
      </c>
      <c r="BN59" s="221">
        <v>0</v>
      </c>
      <c r="BO59" s="221">
        <v>0</v>
      </c>
      <c r="BP59" s="221">
        <v>0</v>
      </c>
      <c r="BQ59" s="213" t="s">
        <v>102</v>
      </c>
    </row>
    <row r="60" spans="1:69" x14ac:dyDescent="0.3">
      <c r="A60" s="220">
        <v>46220</v>
      </c>
      <c r="B60" s="221">
        <v>1000</v>
      </c>
      <c r="C60" s="222"/>
      <c r="D60" s="221">
        <v>1000</v>
      </c>
      <c r="E60" s="222"/>
      <c r="F60" s="222"/>
      <c r="G60" s="222">
        <v>1</v>
      </c>
      <c r="H60" s="222"/>
      <c r="I60" s="221">
        <v>0</v>
      </c>
      <c r="J60" s="221">
        <v>0</v>
      </c>
      <c r="K60" s="221">
        <v>0</v>
      </c>
      <c r="L60" s="221">
        <v>1000</v>
      </c>
      <c r="M60" s="223"/>
      <c r="N60" s="221">
        <v>0</v>
      </c>
      <c r="O60" s="221">
        <v>0</v>
      </c>
      <c r="P60" s="221">
        <v>0</v>
      </c>
      <c r="Q60" s="221">
        <v>0</v>
      </c>
      <c r="R60" s="221">
        <v>1000</v>
      </c>
      <c r="S60" s="222">
        <v>1536</v>
      </c>
      <c r="T60" s="221">
        <v>1536000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0</v>
      </c>
      <c r="AA60" s="221">
        <v>0</v>
      </c>
      <c r="AB60" s="221">
        <v>0</v>
      </c>
      <c r="AC60" s="221">
        <v>0</v>
      </c>
      <c r="AD60" s="221">
        <v>0</v>
      </c>
      <c r="AE60" s="220"/>
      <c r="AF60" s="220"/>
      <c r="AG60" s="222">
        <v>0</v>
      </c>
      <c r="AH60" s="224">
        <v>21</v>
      </c>
      <c r="AI60" s="224">
        <v>31</v>
      </c>
      <c r="AJ60" s="224">
        <v>21</v>
      </c>
      <c r="AK60" s="224">
        <v>360</v>
      </c>
      <c r="AL60" s="220"/>
      <c r="AM60" s="222"/>
      <c r="AN60" s="220"/>
      <c r="AO60" s="222"/>
      <c r="AP60" s="222">
        <v>0</v>
      </c>
      <c r="AQ60" s="222">
        <v>0</v>
      </c>
      <c r="AR60" s="224">
        <v>0</v>
      </c>
      <c r="AS60" s="224">
        <v>0</v>
      </c>
      <c r="AT60" s="221">
        <v>0</v>
      </c>
      <c r="AU60" s="221">
        <v>0</v>
      </c>
      <c r="AV60" s="221">
        <v>0</v>
      </c>
      <c r="AW60" s="221">
        <v>0</v>
      </c>
      <c r="AX60" s="221">
        <v>0</v>
      </c>
      <c r="AY60" s="221">
        <v>0</v>
      </c>
      <c r="AZ60" s="221">
        <v>0</v>
      </c>
      <c r="BA60" s="221">
        <v>0</v>
      </c>
      <c r="BB60" s="221">
        <v>0</v>
      </c>
      <c r="BC60" s="221">
        <v>0</v>
      </c>
      <c r="BD60" s="221">
        <v>0</v>
      </c>
      <c r="BE60" s="221">
        <v>0</v>
      </c>
      <c r="BF60" s="221">
        <v>0</v>
      </c>
      <c r="BG60" s="221">
        <v>0</v>
      </c>
      <c r="BH60" s="221">
        <v>0</v>
      </c>
      <c r="BI60" s="221">
        <v>0</v>
      </c>
      <c r="BJ60" s="221">
        <v>0</v>
      </c>
      <c r="BK60" s="221">
        <v>0</v>
      </c>
      <c r="BL60" s="221">
        <v>0</v>
      </c>
      <c r="BM60" s="221">
        <v>0</v>
      </c>
      <c r="BN60" s="221">
        <v>0</v>
      </c>
      <c r="BO60" s="221">
        <v>0</v>
      </c>
      <c r="BP60" s="221">
        <v>0</v>
      </c>
      <c r="BQ60" s="213" t="s">
        <v>102</v>
      </c>
    </row>
    <row r="61" spans="1:69" x14ac:dyDescent="0.3">
      <c r="A61" s="220">
        <v>46221</v>
      </c>
      <c r="B61" s="221">
        <v>1000</v>
      </c>
      <c r="C61" s="222"/>
      <c r="D61" s="221">
        <v>1000</v>
      </c>
      <c r="E61" s="222"/>
      <c r="F61" s="222"/>
      <c r="G61" s="222">
        <v>1</v>
      </c>
      <c r="H61" s="222"/>
      <c r="I61" s="221">
        <v>0</v>
      </c>
      <c r="J61" s="221">
        <v>0</v>
      </c>
      <c r="K61" s="221">
        <v>0</v>
      </c>
      <c r="L61" s="221">
        <v>1000</v>
      </c>
      <c r="M61" s="223"/>
      <c r="N61" s="221">
        <v>0</v>
      </c>
      <c r="O61" s="221">
        <v>0</v>
      </c>
      <c r="P61" s="221">
        <v>0</v>
      </c>
      <c r="Q61" s="221">
        <v>0</v>
      </c>
      <c r="R61" s="221">
        <v>1000</v>
      </c>
      <c r="S61" s="222">
        <v>1536</v>
      </c>
      <c r="T61" s="221">
        <v>1536000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0"/>
      <c r="AF61" s="220"/>
      <c r="AG61" s="222">
        <v>0</v>
      </c>
      <c r="AH61" s="224">
        <v>22</v>
      </c>
      <c r="AI61" s="224">
        <v>31</v>
      </c>
      <c r="AJ61" s="224">
        <v>22</v>
      </c>
      <c r="AK61" s="224">
        <v>360</v>
      </c>
      <c r="AL61" s="220"/>
      <c r="AM61" s="222"/>
      <c r="AN61" s="220"/>
      <c r="AO61" s="222"/>
      <c r="AP61" s="222">
        <v>0</v>
      </c>
      <c r="AQ61" s="222">
        <v>0</v>
      </c>
      <c r="AR61" s="224">
        <v>0</v>
      </c>
      <c r="AS61" s="224">
        <v>0</v>
      </c>
      <c r="AT61" s="221">
        <v>0</v>
      </c>
      <c r="AU61" s="221">
        <v>0</v>
      </c>
      <c r="AV61" s="221">
        <v>0</v>
      </c>
      <c r="AW61" s="221">
        <v>0</v>
      </c>
      <c r="AX61" s="221">
        <v>0</v>
      </c>
      <c r="AY61" s="221">
        <v>0</v>
      </c>
      <c r="AZ61" s="221">
        <v>0</v>
      </c>
      <c r="BA61" s="221">
        <v>0</v>
      </c>
      <c r="BB61" s="221">
        <v>0</v>
      </c>
      <c r="BC61" s="221">
        <v>0</v>
      </c>
      <c r="BD61" s="221">
        <v>0</v>
      </c>
      <c r="BE61" s="221">
        <v>0</v>
      </c>
      <c r="BF61" s="221">
        <v>0</v>
      </c>
      <c r="BG61" s="221">
        <v>0</v>
      </c>
      <c r="BH61" s="221">
        <v>0</v>
      </c>
      <c r="BI61" s="221">
        <v>0</v>
      </c>
      <c r="BJ61" s="221">
        <v>0</v>
      </c>
      <c r="BK61" s="221">
        <v>0</v>
      </c>
      <c r="BL61" s="221">
        <v>0</v>
      </c>
      <c r="BM61" s="221">
        <v>0</v>
      </c>
      <c r="BN61" s="221">
        <v>0</v>
      </c>
      <c r="BO61" s="221">
        <v>0</v>
      </c>
      <c r="BP61" s="221">
        <v>0</v>
      </c>
      <c r="BQ61" s="213" t="s">
        <v>102</v>
      </c>
    </row>
    <row r="62" spans="1:69" x14ac:dyDescent="0.3">
      <c r="A62" s="220">
        <v>46222</v>
      </c>
      <c r="B62" s="221">
        <v>1000</v>
      </c>
      <c r="C62" s="222"/>
      <c r="D62" s="221">
        <v>1000</v>
      </c>
      <c r="E62" s="222"/>
      <c r="F62" s="222"/>
      <c r="G62" s="222">
        <v>1</v>
      </c>
      <c r="H62" s="222"/>
      <c r="I62" s="221">
        <v>0</v>
      </c>
      <c r="J62" s="221">
        <v>0</v>
      </c>
      <c r="K62" s="221">
        <v>0</v>
      </c>
      <c r="L62" s="221">
        <v>1000</v>
      </c>
      <c r="M62" s="223"/>
      <c r="N62" s="221">
        <v>0</v>
      </c>
      <c r="O62" s="221">
        <v>0</v>
      </c>
      <c r="P62" s="221">
        <v>0</v>
      </c>
      <c r="Q62" s="221">
        <v>0</v>
      </c>
      <c r="R62" s="221">
        <v>1000</v>
      </c>
      <c r="S62" s="222">
        <v>1536</v>
      </c>
      <c r="T62" s="221">
        <v>1536000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0"/>
      <c r="AF62" s="220"/>
      <c r="AG62" s="222">
        <v>0</v>
      </c>
      <c r="AH62" s="224">
        <v>23</v>
      </c>
      <c r="AI62" s="224">
        <v>31</v>
      </c>
      <c r="AJ62" s="224">
        <v>23</v>
      </c>
      <c r="AK62" s="224">
        <v>360</v>
      </c>
      <c r="AL62" s="220"/>
      <c r="AM62" s="222"/>
      <c r="AN62" s="220"/>
      <c r="AO62" s="222"/>
      <c r="AP62" s="222">
        <v>0</v>
      </c>
      <c r="AQ62" s="222">
        <v>0</v>
      </c>
      <c r="AR62" s="224">
        <v>0</v>
      </c>
      <c r="AS62" s="224">
        <v>0</v>
      </c>
      <c r="AT62" s="221">
        <v>0</v>
      </c>
      <c r="AU62" s="221">
        <v>0</v>
      </c>
      <c r="AV62" s="221">
        <v>0</v>
      </c>
      <c r="AW62" s="221">
        <v>0</v>
      </c>
      <c r="AX62" s="221">
        <v>0</v>
      </c>
      <c r="AY62" s="221">
        <v>0</v>
      </c>
      <c r="AZ62" s="221">
        <v>0</v>
      </c>
      <c r="BA62" s="221">
        <v>0</v>
      </c>
      <c r="BB62" s="221">
        <v>0</v>
      </c>
      <c r="BC62" s="221">
        <v>0</v>
      </c>
      <c r="BD62" s="221">
        <v>0</v>
      </c>
      <c r="BE62" s="221">
        <v>0</v>
      </c>
      <c r="BF62" s="221">
        <v>0</v>
      </c>
      <c r="BG62" s="221">
        <v>0</v>
      </c>
      <c r="BH62" s="221">
        <v>0</v>
      </c>
      <c r="BI62" s="221">
        <v>0</v>
      </c>
      <c r="BJ62" s="221">
        <v>0</v>
      </c>
      <c r="BK62" s="221">
        <v>0</v>
      </c>
      <c r="BL62" s="221">
        <v>0</v>
      </c>
      <c r="BM62" s="221">
        <v>0</v>
      </c>
      <c r="BN62" s="221">
        <v>0</v>
      </c>
      <c r="BO62" s="221">
        <v>0</v>
      </c>
      <c r="BP62" s="221">
        <v>0</v>
      </c>
      <c r="BQ62" s="213" t="s">
        <v>102</v>
      </c>
    </row>
    <row r="63" spans="1:69" x14ac:dyDescent="0.3">
      <c r="A63" s="220">
        <v>46223</v>
      </c>
      <c r="B63" s="221">
        <v>1000</v>
      </c>
      <c r="C63" s="222"/>
      <c r="D63" s="221">
        <v>1000</v>
      </c>
      <c r="E63" s="222"/>
      <c r="F63" s="222"/>
      <c r="G63" s="222">
        <v>1</v>
      </c>
      <c r="H63" s="222"/>
      <c r="I63" s="221">
        <v>0</v>
      </c>
      <c r="J63" s="221">
        <v>0</v>
      </c>
      <c r="K63" s="221">
        <v>0</v>
      </c>
      <c r="L63" s="221">
        <v>1000</v>
      </c>
      <c r="M63" s="223"/>
      <c r="N63" s="221">
        <v>0</v>
      </c>
      <c r="O63" s="221">
        <v>0</v>
      </c>
      <c r="P63" s="221">
        <v>0</v>
      </c>
      <c r="Q63" s="221">
        <v>0</v>
      </c>
      <c r="R63" s="221">
        <v>1000</v>
      </c>
      <c r="S63" s="222">
        <v>1536</v>
      </c>
      <c r="T63" s="221">
        <v>1536000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0"/>
      <c r="AF63" s="220"/>
      <c r="AG63" s="222">
        <v>0</v>
      </c>
      <c r="AH63" s="224">
        <v>24</v>
      </c>
      <c r="AI63" s="224">
        <v>31</v>
      </c>
      <c r="AJ63" s="224">
        <v>24</v>
      </c>
      <c r="AK63" s="224">
        <v>360</v>
      </c>
      <c r="AL63" s="220"/>
      <c r="AM63" s="222"/>
      <c r="AN63" s="220"/>
      <c r="AO63" s="222"/>
      <c r="AP63" s="222">
        <v>0</v>
      </c>
      <c r="AQ63" s="222">
        <v>0</v>
      </c>
      <c r="AR63" s="224">
        <v>0</v>
      </c>
      <c r="AS63" s="224">
        <v>0</v>
      </c>
      <c r="AT63" s="221">
        <v>0</v>
      </c>
      <c r="AU63" s="221">
        <v>0</v>
      </c>
      <c r="AV63" s="221">
        <v>0</v>
      </c>
      <c r="AW63" s="221">
        <v>0</v>
      </c>
      <c r="AX63" s="221">
        <v>0</v>
      </c>
      <c r="AY63" s="221">
        <v>0</v>
      </c>
      <c r="AZ63" s="221">
        <v>0</v>
      </c>
      <c r="BA63" s="221">
        <v>0</v>
      </c>
      <c r="BB63" s="221">
        <v>0</v>
      </c>
      <c r="BC63" s="221">
        <v>0</v>
      </c>
      <c r="BD63" s="221">
        <v>0</v>
      </c>
      <c r="BE63" s="221">
        <v>0</v>
      </c>
      <c r="BF63" s="221">
        <v>0</v>
      </c>
      <c r="BG63" s="221">
        <v>0</v>
      </c>
      <c r="BH63" s="221">
        <v>0</v>
      </c>
      <c r="BI63" s="221">
        <v>0</v>
      </c>
      <c r="BJ63" s="221">
        <v>0</v>
      </c>
      <c r="BK63" s="221">
        <v>0</v>
      </c>
      <c r="BL63" s="221">
        <v>0</v>
      </c>
      <c r="BM63" s="221">
        <v>0</v>
      </c>
      <c r="BN63" s="221">
        <v>0</v>
      </c>
      <c r="BO63" s="221">
        <v>0</v>
      </c>
      <c r="BP63" s="221">
        <v>0</v>
      </c>
      <c r="BQ63" s="213" t="s">
        <v>102</v>
      </c>
    </row>
    <row r="64" spans="1:69" x14ac:dyDescent="0.3">
      <c r="A64" s="220">
        <v>46224</v>
      </c>
      <c r="B64" s="221">
        <v>1000</v>
      </c>
      <c r="C64" s="222"/>
      <c r="D64" s="221">
        <v>1000</v>
      </c>
      <c r="E64" s="222"/>
      <c r="F64" s="222"/>
      <c r="G64" s="222">
        <v>1</v>
      </c>
      <c r="H64" s="222"/>
      <c r="I64" s="221">
        <v>0</v>
      </c>
      <c r="J64" s="221">
        <v>0</v>
      </c>
      <c r="K64" s="221">
        <v>0</v>
      </c>
      <c r="L64" s="221">
        <v>1000</v>
      </c>
      <c r="M64" s="223"/>
      <c r="N64" s="221">
        <v>0</v>
      </c>
      <c r="O64" s="221">
        <v>0</v>
      </c>
      <c r="P64" s="221">
        <v>0</v>
      </c>
      <c r="Q64" s="221">
        <v>0</v>
      </c>
      <c r="R64" s="221">
        <v>1000</v>
      </c>
      <c r="S64" s="222">
        <v>1536</v>
      </c>
      <c r="T64" s="221">
        <v>1536000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0"/>
      <c r="AF64" s="220"/>
      <c r="AG64" s="222">
        <v>0</v>
      </c>
      <c r="AH64" s="224">
        <v>25</v>
      </c>
      <c r="AI64" s="224">
        <v>31</v>
      </c>
      <c r="AJ64" s="224">
        <v>25</v>
      </c>
      <c r="AK64" s="224">
        <v>360</v>
      </c>
      <c r="AL64" s="220"/>
      <c r="AM64" s="222"/>
      <c r="AN64" s="220"/>
      <c r="AO64" s="222"/>
      <c r="AP64" s="222">
        <v>0</v>
      </c>
      <c r="AQ64" s="222">
        <v>0</v>
      </c>
      <c r="AR64" s="224">
        <v>0</v>
      </c>
      <c r="AS64" s="224">
        <v>0</v>
      </c>
      <c r="AT64" s="221">
        <v>0</v>
      </c>
      <c r="AU64" s="221">
        <v>0</v>
      </c>
      <c r="AV64" s="221">
        <v>0</v>
      </c>
      <c r="AW64" s="221">
        <v>0</v>
      </c>
      <c r="AX64" s="221">
        <v>0</v>
      </c>
      <c r="AY64" s="221">
        <v>0</v>
      </c>
      <c r="AZ64" s="221">
        <v>0</v>
      </c>
      <c r="BA64" s="221">
        <v>0</v>
      </c>
      <c r="BB64" s="221">
        <v>0</v>
      </c>
      <c r="BC64" s="221">
        <v>0</v>
      </c>
      <c r="BD64" s="221">
        <v>0</v>
      </c>
      <c r="BE64" s="221">
        <v>0</v>
      </c>
      <c r="BF64" s="221">
        <v>0</v>
      </c>
      <c r="BG64" s="221">
        <v>0</v>
      </c>
      <c r="BH64" s="221">
        <v>0</v>
      </c>
      <c r="BI64" s="221">
        <v>0</v>
      </c>
      <c r="BJ64" s="221">
        <v>0</v>
      </c>
      <c r="BK64" s="221">
        <v>0</v>
      </c>
      <c r="BL64" s="221">
        <v>0</v>
      </c>
      <c r="BM64" s="221">
        <v>0</v>
      </c>
      <c r="BN64" s="221">
        <v>0</v>
      </c>
      <c r="BO64" s="221">
        <v>0</v>
      </c>
      <c r="BP64" s="221">
        <v>0</v>
      </c>
      <c r="BQ64" s="213" t="s">
        <v>102</v>
      </c>
    </row>
    <row r="65" spans="1:69" x14ac:dyDescent="0.3">
      <c r="A65" s="220">
        <v>46225</v>
      </c>
      <c r="B65" s="221">
        <v>1000</v>
      </c>
      <c r="C65" s="222"/>
      <c r="D65" s="221">
        <v>1000</v>
      </c>
      <c r="E65" s="222"/>
      <c r="F65" s="222"/>
      <c r="G65" s="222">
        <v>1</v>
      </c>
      <c r="H65" s="222"/>
      <c r="I65" s="221">
        <v>0</v>
      </c>
      <c r="J65" s="221">
        <v>0</v>
      </c>
      <c r="K65" s="221">
        <v>0</v>
      </c>
      <c r="L65" s="221">
        <v>1000</v>
      </c>
      <c r="M65" s="223"/>
      <c r="N65" s="221">
        <v>0</v>
      </c>
      <c r="O65" s="221">
        <v>0</v>
      </c>
      <c r="P65" s="221">
        <v>0</v>
      </c>
      <c r="Q65" s="221">
        <v>0</v>
      </c>
      <c r="R65" s="221">
        <v>1000</v>
      </c>
      <c r="S65" s="222">
        <v>1536</v>
      </c>
      <c r="T65" s="221">
        <v>1536000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0"/>
      <c r="AF65" s="220"/>
      <c r="AG65" s="222">
        <v>0</v>
      </c>
      <c r="AH65" s="224">
        <v>26</v>
      </c>
      <c r="AI65" s="224">
        <v>31</v>
      </c>
      <c r="AJ65" s="224">
        <v>26</v>
      </c>
      <c r="AK65" s="224">
        <v>360</v>
      </c>
      <c r="AL65" s="220"/>
      <c r="AM65" s="222"/>
      <c r="AN65" s="220"/>
      <c r="AO65" s="222"/>
      <c r="AP65" s="222">
        <v>0</v>
      </c>
      <c r="AQ65" s="222">
        <v>0</v>
      </c>
      <c r="AR65" s="224">
        <v>0</v>
      </c>
      <c r="AS65" s="224">
        <v>0</v>
      </c>
      <c r="AT65" s="221">
        <v>0</v>
      </c>
      <c r="AU65" s="221">
        <v>0</v>
      </c>
      <c r="AV65" s="221">
        <v>0</v>
      </c>
      <c r="AW65" s="221">
        <v>0</v>
      </c>
      <c r="AX65" s="221">
        <v>0</v>
      </c>
      <c r="AY65" s="221">
        <v>0</v>
      </c>
      <c r="AZ65" s="221">
        <v>0</v>
      </c>
      <c r="BA65" s="221">
        <v>0</v>
      </c>
      <c r="BB65" s="221">
        <v>0</v>
      </c>
      <c r="BC65" s="221">
        <v>0</v>
      </c>
      <c r="BD65" s="221">
        <v>0</v>
      </c>
      <c r="BE65" s="221">
        <v>0</v>
      </c>
      <c r="BF65" s="221">
        <v>0</v>
      </c>
      <c r="BG65" s="221">
        <v>0</v>
      </c>
      <c r="BH65" s="221">
        <v>0</v>
      </c>
      <c r="BI65" s="221">
        <v>0</v>
      </c>
      <c r="BJ65" s="221">
        <v>0</v>
      </c>
      <c r="BK65" s="221">
        <v>0</v>
      </c>
      <c r="BL65" s="221">
        <v>0</v>
      </c>
      <c r="BM65" s="221">
        <v>0</v>
      </c>
      <c r="BN65" s="221">
        <v>0</v>
      </c>
      <c r="BO65" s="221">
        <v>0</v>
      </c>
      <c r="BP65" s="221">
        <v>0</v>
      </c>
      <c r="BQ65" s="213" t="s">
        <v>102</v>
      </c>
    </row>
    <row r="66" spans="1:69" x14ac:dyDescent="0.3">
      <c r="A66" s="220">
        <v>46226</v>
      </c>
      <c r="B66" s="221">
        <v>1000</v>
      </c>
      <c r="C66" s="222"/>
      <c r="D66" s="221">
        <v>1000</v>
      </c>
      <c r="E66" s="222"/>
      <c r="F66" s="222"/>
      <c r="G66" s="222">
        <v>1</v>
      </c>
      <c r="H66" s="222"/>
      <c r="I66" s="221">
        <v>0</v>
      </c>
      <c r="J66" s="221">
        <v>0</v>
      </c>
      <c r="K66" s="221">
        <v>0</v>
      </c>
      <c r="L66" s="221">
        <v>1000</v>
      </c>
      <c r="M66" s="223"/>
      <c r="N66" s="221">
        <v>0</v>
      </c>
      <c r="O66" s="221">
        <v>0</v>
      </c>
      <c r="P66" s="221">
        <v>0</v>
      </c>
      <c r="Q66" s="221">
        <v>0</v>
      </c>
      <c r="R66" s="221">
        <v>1000</v>
      </c>
      <c r="S66" s="222">
        <v>1536</v>
      </c>
      <c r="T66" s="221">
        <v>1536000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0</v>
      </c>
      <c r="AB66" s="221">
        <v>0</v>
      </c>
      <c r="AC66" s="221">
        <v>0</v>
      </c>
      <c r="AD66" s="221">
        <v>0</v>
      </c>
      <c r="AE66" s="220"/>
      <c r="AF66" s="220"/>
      <c r="AG66" s="222">
        <v>0</v>
      </c>
      <c r="AH66" s="224">
        <v>27</v>
      </c>
      <c r="AI66" s="224">
        <v>31</v>
      </c>
      <c r="AJ66" s="224">
        <v>27</v>
      </c>
      <c r="AK66" s="224">
        <v>360</v>
      </c>
      <c r="AL66" s="220"/>
      <c r="AM66" s="222"/>
      <c r="AN66" s="220"/>
      <c r="AO66" s="222"/>
      <c r="AP66" s="222">
        <v>0</v>
      </c>
      <c r="AQ66" s="222">
        <v>0</v>
      </c>
      <c r="AR66" s="224">
        <v>0</v>
      </c>
      <c r="AS66" s="224">
        <v>0</v>
      </c>
      <c r="AT66" s="221">
        <v>0</v>
      </c>
      <c r="AU66" s="221">
        <v>0</v>
      </c>
      <c r="AV66" s="221">
        <v>0</v>
      </c>
      <c r="AW66" s="221">
        <v>0</v>
      </c>
      <c r="AX66" s="221">
        <v>0</v>
      </c>
      <c r="AY66" s="221">
        <v>0</v>
      </c>
      <c r="AZ66" s="221">
        <v>0</v>
      </c>
      <c r="BA66" s="221">
        <v>0</v>
      </c>
      <c r="BB66" s="221">
        <v>0</v>
      </c>
      <c r="BC66" s="221">
        <v>0</v>
      </c>
      <c r="BD66" s="221">
        <v>0</v>
      </c>
      <c r="BE66" s="221">
        <v>0</v>
      </c>
      <c r="BF66" s="221">
        <v>0</v>
      </c>
      <c r="BG66" s="221">
        <v>0</v>
      </c>
      <c r="BH66" s="221">
        <v>0</v>
      </c>
      <c r="BI66" s="221">
        <v>0</v>
      </c>
      <c r="BJ66" s="221">
        <v>0</v>
      </c>
      <c r="BK66" s="221">
        <v>0</v>
      </c>
      <c r="BL66" s="221">
        <v>0</v>
      </c>
      <c r="BM66" s="221">
        <v>0</v>
      </c>
      <c r="BN66" s="221">
        <v>0</v>
      </c>
      <c r="BO66" s="221">
        <v>0</v>
      </c>
      <c r="BP66" s="221">
        <v>0</v>
      </c>
      <c r="BQ66" s="213" t="s">
        <v>102</v>
      </c>
    </row>
    <row r="67" spans="1:69" x14ac:dyDescent="0.3">
      <c r="A67" s="220">
        <v>46227</v>
      </c>
      <c r="B67" s="221">
        <v>1000</v>
      </c>
      <c r="C67" s="222"/>
      <c r="D67" s="221">
        <v>1000</v>
      </c>
      <c r="E67" s="222"/>
      <c r="F67" s="222"/>
      <c r="G67" s="222">
        <v>1</v>
      </c>
      <c r="H67" s="222"/>
      <c r="I67" s="221">
        <v>0</v>
      </c>
      <c r="J67" s="221">
        <v>0</v>
      </c>
      <c r="K67" s="221">
        <v>0</v>
      </c>
      <c r="L67" s="221">
        <v>1000</v>
      </c>
      <c r="M67" s="223"/>
      <c r="N67" s="221">
        <v>0</v>
      </c>
      <c r="O67" s="221">
        <v>0</v>
      </c>
      <c r="P67" s="221">
        <v>0</v>
      </c>
      <c r="Q67" s="221">
        <v>0</v>
      </c>
      <c r="R67" s="221">
        <v>1000</v>
      </c>
      <c r="S67" s="222">
        <v>1536</v>
      </c>
      <c r="T67" s="221">
        <v>1536000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0</v>
      </c>
      <c r="AB67" s="221">
        <v>0</v>
      </c>
      <c r="AC67" s="221">
        <v>0</v>
      </c>
      <c r="AD67" s="221">
        <v>0</v>
      </c>
      <c r="AE67" s="220"/>
      <c r="AF67" s="220"/>
      <c r="AG67" s="222">
        <v>0</v>
      </c>
      <c r="AH67" s="224">
        <v>28</v>
      </c>
      <c r="AI67" s="224">
        <v>31</v>
      </c>
      <c r="AJ67" s="224">
        <v>28</v>
      </c>
      <c r="AK67" s="224">
        <v>360</v>
      </c>
      <c r="AL67" s="220"/>
      <c r="AM67" s="222"/>
      <c r="AN67" s="220"/>
      <c r="AO67" s="222"/>
      <c r="AP67" s="222">
        <v>0</v>
      </c>
      <c r="AQ67" s="222">
        <v>0</v>
      </c>
      <c r="AR67" s="224">
        <v>0</v>
      </c>
      <c r="AS67" s="224">
        <v>0</v>
      </c>
      <c r="AT67" s="221">
        <v>0</v>
      </c>
      <c r="AU67" s="221">
        <v>0</v>
      </c>
      <c r="AV67" s="221">
        <v>0</v>
      </c>
      <c r="AW67" s="221">
        <v>0</v>
      </c>
      <c r="AX67" s="221">
        <v>0</v>
      </c>
      <c r="AY67" s="221">
        <v>0</v>
      </c>
      <c r="AZ67" s="221">
        <v>0</v>
      </c>
      <c r="BA67" s="221">
        <v>0</v>
      </c>
      <c r="BB67" s="221">
        <v>0</v>
      </c>
      <c r="BC67" s="221">
        <v>0</v>
      </c>
      <c r="BD67" s="221">
        <v>0</v>
      </c>
      <c r="BE67" s="221">
        <v>0</v>
      </c>
      <c r="BF67" s="221">
        <v>0</v>
      </c>
      <c r="BG67" s="221">
        <v>0</v>
      </c>
      <c r="BH67" s="221">
        <v>0</v>
      </c>
      <c r="BI67" s="221">
        <v>0</v>
      </c>
      <c r="BJ67" s="221">
        <v>0</v>
      </c>
      <c r="BK67" s="221">
        <v>0</v>
      </c>
      <c r="BL67" s="221">
        <v>0</v>
      </c>
      <c r="BM67" s="221">
        <v>0</v>
      </c>
      <c r="BN67" s="221">
        <v>0</v>
      </c>
      <c r="BO67" s="221">
        <v>0</v>
      </c>
      <c r="BP67" s="221">
        <v>0</v>
      </c>
      <c r="BQ67" s="213" t="s">
        <v>102</v>
      </c>
    </row>
    <row r="68" spans="1:69" x14ac:dyDescent="0.3">
      <c r="A68" s="220">
        <v>46228</v>
      </c>
      <c r="B68" s="221">
        <v>1000</v>
      </c>
      <c r="C68" s="222"/>
      <c r="D68" s="221">
        <v>1000</v>
      </c>
      <c r="E68" s="222"/>
      <c r="F68" s="222"/>
      <c r="G68" s="222">
        <v>1</v>
      </c>
      <c r="H68" s="222"/>
      <c r="I68" s="221">
        <v>0</v>
      </c>
      <c r="J68" s="221">
        <v>0</v>
      </c>
      <c r="K68" s="221">
        <v>0</v>
      </c>
      <c r="L68" s="221">
        <v>1000</v>
      </c>
      <c r="M68" s="223"/>
      <c r="N68" s="221">
        <v>0</v>
      </c>
      <c r="O68" s="221">
        <v>0</v>
      </c>
      <c r="P68" s="221">
        <v>0</v>
      </c>
      <c r="Q68" s="221">
        <v>0</v>
      </c>
      <c r="R68" s="221">
        <v>1000</v>
      </c>
      <c r="S68" s="222">
        <v>1536</v>
      </c>
      <c r="T68" s="221">
        <v>1536000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0</v>
      </c>
      <c r="AB68" s="221">
        <v>0</v>
      </c>
      <c r="AC68" s="221">
        <v>0</v>
      </c>
      <c r="AD68" s="221">
        <v>0</v>
      </c>
      <c r="AE68" s="220"/>
      <c r="AF68" s="220"/>
      <c r="AG68" s="222">
        <v>0</v>
      </c>
      <c r="AH68" s="224">
        <v>29</v>
      </c>
      <c r="AI68" s="224">
        <v>31</v>
      </c>
      <c r="AJ68" s="224">
        <v>29</v>
      </c>
      <c r="AK68" s="224">
        <v>360</v>
      </c>
      <c r="AL68" s="220"/>
      <c r="AM68" s="222"/>
      <c r="AN68" s="220"/>
      <c r="AO68" s="222"/>
      <c r="AP68" s="222">
        <v>0</v>
      </c>
      <c r="AQ68" s="222">
        <v>0</v>
      </c>
      <c r="AR68" s="224">
        <v>0</v>
      </c>
      <c r="AS68" s="224">
        <v>0</v>
      </c>
      <c r="AT68" s="221">
        <v>0</v>
      </c>
      <c r="AU68" s="221">
        <v>0</v>
      </c>
      <c r="AV68" s="221">
        <v>0</v>
      </c>
      <c r="AW68" s="221">
        <v>0</v>
      </c>
      <c r="AX68" s="221">
        <v>0</v>
      </c>
      <c r="AY68" s="221">
        <v>0</v>
      </c>
      <c r="AZ68" s="221">
        <v>0</v>
      </c>
      <c r="BA68" s="221">
        <v>0</v>
      </c>
      <c r="BB68" s="221">
        <v>0</v>
      </c>
      <c r="BC68" s="221">
        <v>0</v>
      </c>
      <c r="BD68" s="221">
        <v>0</v>
      </c>
      <c r="BE68" s="221">
        <v>0</v>
      </c>
      <c r="BF68" s="221">
        <v>0</v>
      </c>
      <c r="BG68" s="221">
        <v>0</v>
      </c>
      <c r="BH68" s="221">
        <v>0</v>
      </c>
      <c r="BI68" s="221">
        <v>0</v>
      </c>
      <c r="BJ68" s="221">
        <v>0</v>
      </c>
      <c r="BK68" s="221">
        <v>0</v>
      </c>
      <c r="BL68" s="221">
        <v>0</v>
      </c>
      <c r="BM68" s="221">
        <v>0</v>
      </c>
      <c r="BN68" s="221">
        <v>0</v>
      </c>
      <c r="BO68" s="221">
        <v>0</v>
      </c>
      <c r="BP68" s="221">
        <v>0</v>
      </c>
      <c r="BQ68" s="213" t="s">
        <v>102</v>
      </c>
    </row>
    <row r="69" spans="1:69" x14ac:dyDescent="0.3">
      <c r="A69" s="220">
        <v>46229</v>
      </c>
      <c r="B69" s="221">
        <v>1000</v>
      </c>
      <c r="C69" s="222"/>
      <c r="D69" s="221">
        <v>1000</v>
      </c>
      <c r="E69" s="222"/>
      <c r="F69" s="222"/>
      <c r="G69" s="222">
        <v>1</v>
      </c>
      <c r="H69" s="222"/>
      <c r="I69" s="221">
        <v>0</v>
      </c>
      <c r="J69" s="221">
        <v>0</v>
      </c>
      <c r="K69" s="221">
        <v>0</v>
      </c>
      <c r="L69" s="221">
        <v>1000</v>
      </c>
      <c r="M69" s="223"/>
      <c r="N69" s="221">
        <v>0</v>
      </c>
      <c r="O69" s="221">
        <v>0</v>
      </c>
      <c r="P69" s="221">
        <v>0</v>
      </c>
      <c r="Q69" s="221">
        <v>0</v>
      </c>
      <c r="R69" s="221">
        <v>1000</v>
      </c>
      <c r="S69" s="222">
        <v>1536</v>
      </c>
      <c r="T69" s="221">
        <v>1536000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0"/>
      <c r="AF69" s="220"/>
      <c r="AG69" s="222">
        <v>0</v>
      </c>
      <c r="AH69" s="224">
        <v>30</v>
      </c>
      <c r="AI69" s="224">
        <v>31</v>
      </c>
      <c r="AJ69" s="224">
        <v>30</v>
      </c>
      <c r="AK69" s="224">
        <v>360</v>
      </c>
      <c r="AL69" s="220"/>
      <c r="AM69" s="222"/>
      <c r="AN69" s="220"/>
      <c r="AO69" s="222"/>
      <c r="AP69" s="222">
        <v>0</v>
      </c>
      <c r="AQ69" s="222">
        <v>0</v>
      </c>
      <c r="AR69" s="224">
        <v>0</v>
      </c>
      <c r="AS69" s="224">
        <v>0</v>
      </c>
      <c r="AT69" s="221">
        <v>0</v>
      </c>
      <c r="AU69" s="221">
        <v>0</v>
      </c>
      <c r="AV69" s="221">
        <v>0</v>
      </c>
      <c r="AW69" s="221">
        <v>0</v>
      </c>
      <c r="AX69" s="221">
        <v>0</v>
      </c>
      <c r="AY69" s="221">
        <v>0</v>
      </c>
      <c r="AZ69" s="221">
        <v>0</v>
      </c>
      <c r="BA69" s="221">
        <v>0</v>
      </c>
      <c r="BB69" s="221">
        <v>0</v>
      </c>
      <c r="BC69" s="221">
        <v>0</v>
      </c>
      <c r="BD69" s="221">
        <v>0</v>
      </c>
      <c r="BE69" s="221">
        <v>0</v>
      </c>
      <c r="BF69" s="221">
        <v>0</v>
      </c>
      <c r="BG69" s="221">
        <v>0</v>
      </c>
      <c r="BH69" s="221">
        <v>0</v>
      </c>
      <c r="BI69" s="221">
        <v>0</v>
      </c>
      <c r="BJ69" s="221">
        <v>0</v>
      </c>
      <c r="BK69" s="221">
        <v>0</v>
      </c>
      <c r="BL69" s="221">
        <v>0</v>
      </c>
      <c r="BM69" s="221">
        <v>0</v>
      </c>
      <c r="BN69" s="221">
        <v>0</v>
      </c>
      <c r="BO69" s="221">
        <v>0</v>
      </c>
      <c r="BP69" s="221">
        <v>0</v>
      </c>
      <c r="BQ69" s="213" t="s">
        <v>102</v>
      </c>
    </row>
    <row r="70" spans="1:69" x14ac:dyDescent="0.3">
      <c r="A70" s="214">
        <v>46230</v>
      </c>
      <c r="B70" s="215">
        <v>1000</v>
      </c>
      <c r="C70" s="216"/>
      <c r="D70" s="215">
        <v>1000</v>
      </c>
      <c r="E70" s="216"/>
      <c r="F70" s="216"/>
      <c r="G70" s="216">
        <v>1</v>
      </c>
      <c r="H70" s="216"/>
      <c r="I70" s="215">
        <v>0</v>
      </c>
      <c r="J70" s="215">
        <v>0</v>
      </c>
      <c r="K70" s="215">
        <v>0</v>
      </c>
      <c r="L70" s="215">
        <v>1000</v>
      </c>
      <c r="M70" s="217">
        <v>0</v>
      </c>
      <c r="N70" s="215">
        <v>0</v>
      </c>
      <c r="O70" s="215">
        <v>0</v>
      </c>
      <c r="P70" s="215">
        <v>0</v>
      </c>
      <c r="Q70" s="215">
        <v>0</v>
      </c>
      <c r="R70" s="215">
        <v>1000</v>
      </c>
      <c r="S70" s="216">
        <v>1536</v>
      </c>
      <c r="T70" s="215">
        <v>1536000</v>
      </c>
      <c r="U70" s="215">
        <v>0</v>
      </c>
      <c r="V70" s="215">
        <v>0</v>
      </c>
      <c r="W70" s="215">
        <v>0</v>
      </c>
      <c r="X70" s="215">
        <v>0</v>
      </c>
      <c r="Y70" s="215">
        <v>0</v>
      </c>
      <c r="Z70" s="215">
        <v>0</v>
      </c>
      <c r="AA70" s="215">
        <v>0</v>
      </c>
      <c r="AB70" s="215">
        <v>0</v>
      </c>
      <c r="AC70" s="215">
        <v>0</v>
      </c>
      <c r="AD70" s="215">
        <v>0</v>
      </c>
      <c r="AE70" s="214"/>
      <c r="AF70" s="214"/>
      <c r="AG70" s="216">
        <v>0</v>
      </c>
      <c r="AH70" s="218">
        <v>31</v>
      </c>
      <c r="AI70" s="218">
        <v>31</v>
      </c>
      <c r="AJ70" s="218">
        <v>31</v>
      </c>
      <c r="AK70" s="218">
        <v>360</v>
      </c>
      <c r="AL70" s="214"/>
      <c r="AM70" s="216"/>
      <c r="AN70" s="214"/>
      <c r="AO70" s="216"/>
      <c r="AP70" s="216">
        <v>0</v>
      </c>
      <c r="AQ70" s="216">
        <v>0</v>
      </c>
      <c r="AR70" s="218">
        <v>0</v>
      </c>
      <c r="AS70" s="218">
        <v>0</v>
      </c>
      <c r="AT70" s="215">
        <v>0</v>
      </c>
      <c r="AU70" s="215">
        <v>0</v>
      </c>
      <c r="AV70" s="215">
        <v>0</v>
      </c>
      <c r="AW70" s="215">
        <v>0</v>
      </c>
      <c r="AX70" s="215">
        <v>0</v>
      </c>
      <c r="AY70" s="215">
        <v>0</v>
      </c>
      <c r="AZ70" s="215">
        <v>0</v>
      </c>
      <c r="BA70" s="215">
        <v>0</v>
      </c>
      <c r="BB70" s="215">
        <v>0</v>
      </c>
      <c r="BC70" s="215">
        <v>0</v>
      </c>
      <c r="BD70" s="215">
        <v>0</v>
      </c>
      <c r="BE70" s="215">
        <v>0</v>
      </c>
      <c r="BF70" s="215">
        <v>0</v>
      </c>
      <c r="BG70" s="215">
        <v>0</v>
      </c>
      <c r="BH70" s="215">
        <v>0</v>
      </c>
      <c r="BI70" s="215">
        <v>0</v>
      </c>
      <c r="BJ70" s="215">
        <v>0</v>
      </c>
      <c r="BK70" s="215">
        <v>0</v>
      </c>
      <c r="BL70" s="215">
        <v>0</v>
      </c>
      <c r="BM70" s="215">
        <v>0</v>
      </c>
      <c r="BN70" s="215">
        <v>0</v>
      </c>
      <c r="BO70" s="215">
        <v>0</v>
      </c>
      <c r="BP70" s="215">
        <v>0</v>
      </c>
      <c r="BQ70" s="219" t="s">
        <v>102</v>
      </c>
    </row>
    <row r="71" spans="1:69" x14ac:dyDescent="0.3">
      <c r="A71" s="220">
        <v>46231</v>
      </c>
      <c r="B71" s="221">
        <v>1000</v>
      </c>
      <c r="C71" s="222"/>
      <c r="D71" s="221">
        <v>1000</v>
      </c>
      <c r="E71" s="222"/>
      <c r="F71" s="222"/>
      <c r="G71" s="222">
        <v>1</v>
      </c>
      <c r="H71" s="222"/>
      <c r="I71" s="221">
        <v>0</v>
      </c>
      <c r="J71" s="221">
        <v>0</v>
      </c>
      <c r="K71" s="221">
        <v>0</v>
      </c>
      <c r="L71" s="221">
        <v>1000</v>
      </c>
      <c r="M71" s="223"/>
      <c r="N71" s="221">
        <v>0</v>
      </c>
      <c r="O71" s="221">
        <v>0</v>
      </c>
      <c r="P71" s="221">
        <v>0</v>
      </c>
      <c r="Q71" s="221">
        <v>0</v>
      </c>
      <c r="R71" s="221">
        <v>1000</v>
      </c>
      <c r="S71" s="222">
        <v>1536</v>
      </c>
      <c r="T71" s="221">
        <v>1536000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0</v>
      </c>
      <c r="AB71" s="221">
        <v>0</v>
      </c>
      <c r="AC71" s="221">
        <v>0</v>
      </c>
      <c r="AD71" s="221">
        <v>0</v>
      </c>
      <c r="AE71" s="220"/>
      <c r="AF71" s="220"/>
      <c r="AG71" s="222">
        <v>0</v>
      </c>
      <c r="AH71" s="224">
        <v>1</v>
      </c>
      <c r="AI71" s="224">
        <v>30</v>
      </c>
      <c r="AJ71" s="224">
        <v>1</v>
      </c>
      <c r="AK71" s="224">
        <v>360</v>
      </c>
      <c r="AL71" s="220"/>
      <c r="AM71" s="222"/>
      <c r="AN71" s="220"/>
      <c r="AO71" s="222"/>
      <c r="AP71" s="222">
        <v>0</v>
      </c>
      <c r="AQ71" s="222">
        <v>0</v>
      </c>
      <c r="AR71" s="224">
        <v>0</v>
      </c>
      <c r="AS71" s="224">
        <v>0</v>
      </c>
      <c r="AT71" s="221">
        <v>0</v>
      </c>
      <c r="AU71" s="221">
        <v>0</v>
      </c>
      <c r="AV71" s="221">
        <v>0</v>
      </c>
      <c r="AW71" s="221">
        <v>0</v>
      </c>
      <c r="AX71" s="221">
        <v>0</v>
      </c>
      <c r="AY71" s="221">
        <v>0</v>
      </c>
      <c r="AZ71" s="221">
        <v>0</v>
      </c>
      <c r="BA71" s="221">
        <v>0</v>
      </c>
      <c r="BB71" s="221">
        <v>0</v>
      </c>
      <c r="BC71" s="221">
        <v>0</v>
      </c>
      <c r="BD71" s="221">
        <v>0</v>
      </c>
      <c r="BE71" s="221">
        <v>0</v>
      </c>
      <c r="BF71" s="221">
        <v>0</v>
      </c>
      <c r="BG71" s="221">
        <v>0</v>
      </c>
      <c r="BH71" s="221">
        <v>0</v>
      </c>
      <c r="BI71" s="221">
        <v>0</v>
      </c>
      <c r="BJ71" s="221">
        <v>0</v>
      </c>
      <c r="BK71" s="221">
        <v>0</v>
      </c>
      <c r="BL71" s="221">
        <v>0</v>
      </c>
      <c r="BM71" s="221">
        <v>0</v>
      </c>
      <c r="BN71" s="221">
        <v>0</v>
      </c>
      <c r="BO71" s="221">
        <v>0</v>
      </c>
      <c r="BP71" s="221">
        <v>0</v>
      </c>
      <c r="BQ71" s="213" t="s">
        <v>102</v>
      </c>
    </row>
    <row r="72" spans="1:69" x14ac:dyDescent="0.3">
      <c r="A72" s="220">
        <v>46232</v>
      </c>
      <c r="B72" s="221">
        <v>1000</v>
      </c>
      <c r="C72" s="222"/>
      <c r="D72" s="221">
        <v>1000</v>
      </c>
      <c r="E72" s="222"/>
      <c r="F72" s="222"/>
      <c r="G72" s="222">
        <v>1</v>
      </c>
      <c r="H72" s="222"/>
      <c r="I72" s="221">
        <v>0</v>
      </c>
      <c r="J72" s="221">
        <v>0</v>
      </c>
      <c r="K72" s="221">
        <v>0</v>
      </c>
      <c r="L72" s="221">
        <v>1000</v>
      </c>
      <c r="M72" s="223"/>
      <c r="N72" s="221">
        <v>0</v>
      </c>
      <c r="O72" s="221">
        <v>0</v>
      </c>
      <c r="P72" s="221">
        <v>0</v>
      </c>
      <c r="Q72" s="221">
        <v>0</v>
      </c>
      <c r="R72" s="221">
        <v>1000</v>
      </c>
      <c r="S72" s="222">
        <v>1536</v>
      </c>
      <c r="T72" s="221">
        <v>1536000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0</v>
      </c>
      <c r="AB72" s="221">
        <v>0</v>
      </c>
      <c r="AC72" s="221">
        <v>0</v>
      </c>
      <c r="AD72" s="221">
        <v>0</v>
      </c>
      <c r="AE72" s="220"/>
      <c r="AF72" s="220"/>
      <c r="AG72" s="222">
        <v>0</v>
      </c>
      <c r="AH72" s="224">
        <v>2</v>
      </c>
      <c r="AI72" s="224">
        <v>30</v>
      </c>
      <c r="AJ72" s="224">
        <v>2</v>
      </c>
      <c r="AK72" s="224">
        <v>360</v>
      </c>
      <c r="AL72" s="220"/>
      <c r="AM72" s="222"/>
      <c r="AN72" s="220"/>
      <c r="AO72" s="222"/>
      <c r="AP72" s="222">
        <v>0</v>
      </c>
      <c r="AQ72" s="222">
        <v>0</v>
      </c>
      <c r="AR72" s="224">
        <v>0</v>
      </c>
      <c r="AS72" s="224">
        <v>0</v>
      </c>
      <c r="AT72" s="221">
        <v>0</v>
      </c>
      <c r="AU72" s="221">
        <v>0</v>
      </c>
      <c r="AV72" s="221">
        <v>0</v>
      </c>
      <c r="AW72" s="221">
        <v>0</v>
      </c>
      <c r="AX72" s="221">
        <v>0</v>
      </c>
      <c r="AY72" s="221">
        <v>0</v>
      </c>
      <c r="AZ72" s="221">
        <v>0</v>
      </c>
      <c r="BA72" s="221">
        <v>0</v>
      </c>
      <c r="BB72" s="221">
        <v>0</v>
      </c>
      <c r="BC72" s="221">
        <v>0</v>
      </c>
      <c r="BD72" s="221">
        <v>0</v>
      </c>
      <c r="BE72" s="221">
        <v>0</v>
      </c>
      <c r="BF72" s="221">
        <v>0</v>
      </c>
      <c r="BG72" s="221">
        <v>0</v>
      </c>
      <c r="BH72" s="221">
        <v>0</v>
      </c>
      <c r="BI72" s="221">
        <v>0</v>
      </c>
      <c r="BJ72" s="221">
        <v>0</v>
      </c>
      <c r="BK72" s="221">
        <v>0</v>
      </c>
      <c r="BL72" s="221">
        <v>0</v>
      </c>
      <c r="BM72" s="221">
        <v>0</v>
      </c>
      <c r="BN72" s="221">
        <v>0</v>
      </c>
      <c r="BO72" s="221">
        <v>0</v>
      </c>
      <c r="BP72" s="221">
        <v>0</v>
      </c>
      <c r="BQ72" s="213" t="s">
        <v>102</v>
      </c>
    </row>
    <row r="73" spans="1:69" x14ac:dyDescent="0.3">
      <c r="A73" s="220">
        <v>46233</v>
      </c>
      <c r="B73" s="221">
        <v>1000</v>
      </c>
      <c r="C73" s="222"/>
      <c r="D73" s="221">
        <v>1000</v>
      </c>
      <c r="E73" s="222"/>
      <c r="F73" s="222"/>
      <c r="G73" s="222">
        <v>1</v>
      </c>
      <c r="H73" s="222"/>
      <c r="I73" s="221">
        <v>0</v>
      </c>
      <c r="J73" s="221">
        <v>0</v>
      </c>
      <c r="K73" s="221">
        <v>0</v>
      </c>
      <c r="L73" s="221">
        <v>1000</v>
      </c>
      <c r="M73" s="223"/>
      <c r="N73" s="221">
        <v>0</v>
      </c>
      <c r="O73" s="221">
        <v>0</v>
      </c>
      <c r="P73" s="221">
        <v>0</v>
      </c>
      <c r="Q73" s="221">
        <v>0</v>
      </c>
      <c r="R73" s="221">
        <v>1000</v>
      </c>
      <c r="S73" s="222">
        <v>1536</v>
      </c>
      <c r="T73" s="221">
        <v>1536000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0</v>
      </c>
      <c r="AB73" s="221">
        <v>0</v>
      </c>
      <c r="AC73" s="221">
        <v>0</v>
      </c>
      <c r="AD73" s="221">
        <v>0</v>
      </c>
      <c r="AE73" s="220"/>
      <c r="AF73" s="220"/>
      <c r="AG73" s="222">
        <v>0</v>
      </c>
      <c r="AH73" s="224">
        <v>3</v>
      </c>
      <c r="AI73" s="224">
        <v>30</v>
      </c>
      <c r="AJ73" s="224">
        <v>3</v>
      </c>
      <c r="AK73" s="224">
        <v>360</v>
      </c>
      <c r="AL73" s="220"/>
      <c r="AM73" s="222"/>
      <c r="AN73" s="220"/>
      <c r="AO73" s="222"/>
      <c r="AP73" s="222">
        <v>0</v>
      </c>
      <c r="AQ73" s="222">
        <v>0</v>
      </c>
      <c r="AR73" s="224">
        <v>0</v>
      </c>
      <c r="AS73" s="224">
        <v>0</v>
      </c>
      <c r="AT73" s="221">
        <v>0</v>
      </c>
      <c r="AU73" s="221">
        <v>0</v>
      </c>
      <c r="AV73" s="221">
        <v>0</v>
      </c>
      <c r="AW73" s="221">
        <v>0</v>
      </c>
      <c r="AX73" s="221">
        <v>0</v>
      </c>
      <c r="AY73" s="221">
        <v>0</v>
      </c>
      <c r="AZ73" s="221">
        <v>0</v>
      </c>
      <c r="BA73" s="221">
        <v>0</v>
      </c>
      <c r="BB73" s="221">
        <v>0</v>
      </c>
      <c r="BC73" s="221">
        <v>0</v>
      </c>
      <c r="BD73" s="221">
        <v>0</v>
      </c>
      <c r="BE73" s="221">
        <v>0</v>
      </c>
      <c r="BF73" s="221">
        <v>0</v>
      </c>
      <c r="BG73" s="221">
        <v>0</v>
      </c>
      <c r="BH73" s="221">
        <v>0</v>
      </c>
      <c r="BI73" s="221">
        <v>0</v>
      </c>
      <c r="BJ73" s="221">
        <v>0</v>
      </c>
      <c r="BK73" s="221">
        <v>0</v>
      </c>
      <c r="BL73" s="221">
        <v>0</v>
      </c>
      <c r="BM73" s="221">
        <v>0</v>
      </c>
      <c r="BN73" s="221">
        <v>0</v>
      </c>
      <c r="BO73" s="221">
        <v>0</v>
      </c>
      <c r="BP73" s="221">
        <v>0</v>
      </c>
      <c r="BQ73" s="213" t="s">
        <v>102</v>
      </c>
    </row>
    <row r="74" spans="1:69" x14ac:dyDescent="0.3">
      <c r="A74" s="220">
        <v>46234</v>
      </c>
      <c r="B74" s="221">
        <v>1000</v>
      </c>
      <c r="C74" s="222"/>
      <c r="D74" s="221">
        <v>1000</v>
      </c>
      <c r="E74" s="222"/>
      <c r="F74" s="222"/>
      <c r="G74" s="222">
        <v>1</v>
      </c>
      <c r="H74" s="222"/>
      <c r="I74" s="221">
        <v>0</v>
      </c>
      <c r="J74" s="221">
        <v>0</v>
      </c>
      <c r="K74" s="221">
        <v>0</v>
      </c>
      <c r="L74" s="221">
        <v>1000</v>
      </c>
      <c r="M74" s="223"/>
      <c r="N74" s="221">
        <v>0</v>
      </c>
      <c r="O74" s="221">
        <v>0</v>
      </c>
      <c r="P74" s="221">
        <v>0</v>
      </c>
      <c r="Q74" s="221">
        <v>0</v>
      </c>
      <c r="R74" s="221">
        <v>1000</v>
      </c>
      <c r="S74" s="222">
        <v>1536</v>
      </c>
      <c r="T74" s="221">
        <v>1536000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0</v>
      </c>
      <c r="AA74" s="221">
        <v>0</v>
      </c>
      <c r="AB74" s="221">
        <v>0</v>
      </c>
      <c r="AC74" s="221">
        <v>0</v>
      </c>
      <c r="AD74" s="221">
        <v>0</v>
      </c>
      <c r="AE74" s="220"/>
      <c r="AF74" s="220"/>
      <c r="AG74" s="222">
        <v>0</v>
      </c>
      <c r="AH74" s="224">
        <v>4</v>
      </c>
      <c r="AI74" s="224">
        <v>30</v>
      </c>
      <c r="AJ74" s="224">
        <v>4</v>
      </c>
      <c r="AK74" s="224">
        <v>360</v>
      </c>
      <c r="AL74" s="220"/>
      <c r="AM74" s="222"/>
      <c r="AN74" s="220"/>
      <c r="AO74" s="222"/>
      <c r="AP74" s="222">
        <v>0</v>
      </c>
      <c r="AQ74" s="222">
        <v>0</v>
      </c>
      <c r="AR74" s="224">
        <v>0</v>
      </c>
      <c r="AS74" s="224">
        <v>0</v>
      </c>
      <c r="AT74" s="221">
        <v>0</v>
      </c>
      <c r="AU74" s="221">
        <v>0</v>
      </c>
      <c r="AV74" s="221">
        <v>0</v>
      </c>
      <c r="AW74" s="221">
        <v>0</v>
      </c>
      <c r="AX74" s="221">
        <v>0</v>
      </c>
      <c r="AY74" s="221">
        <v>0</v>
      </c>
      <c r="AZ74" s="221">
        <v>0</v>
      </c>
      <c r="BA74" s="221">
        <v>0</v>
      </c>
      <c r="BB74" s="221">
        <v>0</v>
      </c>
      <c r="BC74" s="221">
        <v>0</v>
      </c>
      <c r="BD74" s="221">
        <v>0</v>
      </c>
      <c r="BE74" s="221">
        <v>0</v>
      </c>
      <c r="BF74" s="221">
        <v>0</v>
      </c>
      <c r="BG74" s="221">
        <v>0</v>
      </c>
      <c r="BH74" s="221">
        <v>0</v>
      </c>
      <c r="BI74" s="221">
        <v>0</v>
      </c>
      <c r="BJ74" s="221">
        <v>0</v>
      </c>
      <c r="BK74" s="221">
        <v>0</v>
      </c>
      <c r="BL74" s="221">
        <v>0</v>
      </c>
      <c r="BM74" s="221">
        <v>0</v>
      </c>
      <c r="BN74" s="221">
        <v>0</v>
      </c>
      <c r="BO74" s="221">
        <v>0</v>
      </c>
      <c r="BP74" s="221">
        <v>0</v>
      </c>
      <c r="BQ74" s="213" t="s">
        <v>102</v>
      </c>
    </row>
    <row r="75" spans="1:69" x14ac:dyDescent="0.3">
      <c r="A75" s="220">
        <v>46235</v>
      </c>
      <c r="B75" s="221">
        <v>1000</v>
      </c>
      <c r="C75" s="222"/>
      <c r="D75" s="221">
        <v>1000</v>
      </c>
      <c r="E75" s="222"/>
      <c r="F75" s="222"/>
      <c r="G75" s="222">
        <v>1</v>
      </c>
      <c r="H75" s="222"/>
      <c r="I75" s="221">
        <v>0</v>
      </c>
      <c r="J75" s="221">
        <v>0</v>
      </c>
      <c r="K75" s="221">
        <v>0</v>
      </c>
      <c r="L75" s="221">
        <v>1000</v>
      </c>
      <c r="M75" s="223"/>
      <c r="N75" s="221">
        <v>0</v>
      </c>
      <c r="O75" s="221">
        <v>0</v>
      </c>
      <c r="P75" s="221">
        <v>0</v>
      </c>
      <c r="Q75" s="221">
        <v>0</v>
      </c>
      <c r="R75" s="221">
        <v>1000</v>
      </c>
      <c r="S75" s="222">
        <v>1536</v>
      </c>
      <c r="T75" s="221">
        <v>1536000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0</v>
      </c>
      <c r="AA75" s="221">
        <v>0</v>
      </c>
      <c r="AB75" s="221">
        <v>0</v>
      </c>
      <c r="AC75" s="221">
        <v>0</v>
      </c>
      <c r="AD75" s="221">
        <v>0</v>
      </c>
      <c r="AE75" s="220"/>
      <c r="AF75" s="220"/>
      <c r="AG75" s="222">
        <v>0</v>
      </c>
      <c r="AH75" s="224">
        <v>5</v>
      </c>
      <c r="AI75" s="224">
        <v>30</v>
      </c>
      <c r="AJ75" s="224">
        <v>5</v>
      </c>
      <c r="AK75" s="224">
        <v>360</v>
      </c>
      <c r="AL75" s="220"/>
      <c r="AM75" s="222"/>
      <c r="AN75" s="220"/>
      <c r="AO75" s="222"/>
      <c r="AP75" s="222">
        <v>0</v>
      </c>
      <c r="AQ75" s="222">
        <v>0</v>
      </c>
      <c r="AR75" s="224">
        <v>0</v>
      </c>
      <c r="AS75" s="224">
        <v>0</v>
      </c>
      <c r="AT75" s="221">
        <v>0</v>
      </c>
      <c r="AU75" s="221">
        <v>0</v>
      </c>
      <c r="AV75" s="221">
        <v>0</v>
      </c>
      <c r="AW75" s="221">
        <v>0</v>
      </c>
      <c r="AX75" s="221">
        <v>0</v>
      </c>
      <c r="AY75" s="221">
        <v>0</v>
      </c>
      <c r="AZ75" s="221">
        <v>0</v>
      </c>
      <c r="BA75" s="221">
        <v>0</v>
      </c>
      <c r="BB75" s="221">
        <v>0</v>
      </c>
      <c r="BC75" s="221">
        <v>0</v>
      </c>
      <c r="BD75" s="221">
        <v>0</v>
      </c>
      <c r="BE75" s="221">
        <v>0</v>
      </c>
      <c r="BF75" s="221">
        <v>0</v>
      </c>
      <c r="BG75" s="221">
        <v>0</v>
      </c>
      <c r="BH75" s="221">
        <v>0</v>
      </c>
      <c r="BI75" s="221">
        <v>0</v>
      </c>
      <c r="BJ75" s="221">
        <v>0</v>
      </c>
      <c r="BK75" s="221">
        <v>0</v>
      </c>
      <c r="BL75" s="221">
        <v>0</v>
      </c>
      <c r="BM75" s="221">
        <v>0</v>
      </c>
      <c r="BN75" s="221">
        <v>0</v>
      </c>
      <c r="BO75" s="221">
        <v>0</v>
      </c>
      <c r="BP75" s="221">
        <v>0</v>
      </c>
      <c r="BQ75" s="213" t="s">
        <v>102</v>
      </c>
    </row>
    <row r="76" spans="1:69" x14ac:dyDescent="0.3">
      <c r="A76" s="220">
        <v>46236</v>
      </c>
      <c r="B76" s="221">
        <v>1000</v>
      </c>
      <c r="C76" s="222"/>
      <c r="D76" s="221">
        <v>1000</v>
      </c>
      <c r="E76" s="222"/>
      <c r="F76" s="222"/>
      <c r="G76" s="222">
        <v>1</v>
      </c>
      <c r="H76" s="222"/>
      <c r="I76" s="221">
        <v>0</v>
      </c>
      <c r="J76" s="221">
        <v>0</v>
      </c>
      <c r="K76" s="221">
        <v>0</v>
      </c>
      <c r="L76" s="221">
        <v>1000</v>
      </c>
      <c r="M76" s="223"/>
      <c r="N76" s="221">
        <v>0</v>
      </c>
      <c r="O76" s="221">
        <v>0</v>
      </c>
      <c r="P76" s="221">
        <v>0</v>
      </c>
      <c r="Q76" s="221">
        <v>0</v>
      </c>
      <c r="R76" s="221">
        <v>1000</v>
      </c>
      <c r="S76" s="222">
        <v>1536</v>
      </c>
      <c r="T76" s="221">
        <v>1536000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0</v>
      </c>
      <c r="AA76" s="221">
        <v>0</v>
      </c>
      <c r="AB76" s="221">
        <v>0</v>
      </c>
      <c r="AC76" s="221">
        <v>0</v>
      </c>
      <c r="AD76" s="221">
        <v>0</v>
      </c>
      <c r="AE76" s="220"/>
      <c r="AF76" s="220"/>
      <c r="AG76" s="222">
        <v>0</v>
      </c>
      <c r="AH76" s="224">
        <v>6</v>
      </c>
      <c r="AI76" s="224">
        <v>30</v>
      </c>
      <c r="AJ76" s="224">
        <v>6</v>
      </c>
      <c r="AK76" s="224">
        <v>360</v>
      </c>
      <c r="AL76" s="220"/>
      <c r="AM76" s="222"/>
      <c r="AN76" s="220"/>
      <c r="AO76" s="222"/>
      <c r="AP76" s="222">
        <v>0</v>
      </c>
      <c r="AQ76" s="222">
        <v>0</v>
      </c>
      <c r="AR76" s="224">
        <v>0</v>
      </c>
      <c r="AS76" s="224">
        <v>0</v>
      </c>
      <c r="AT76" s="221">
        <v>0</v>
      </c>
      <c r="AU76" s="221">
        <v>0</v>
      </c>
      <c r="AV76" s="221">
        <v>0</v>
      </c>
      <c r="AW76" s="221">
        <v>0</v>
      </c>
      <c r="AX76" s="221">
        <v>0</v>
      </c>
      <c r="AY76" s="221">
        <v>0</v>
      </c>
      <c r="AZ76" s="221">
        <v>0</v>
      </c>
      <c r="BA76" s="221">
        <v>0</v>
      </c>
      <c r="BB76" s="221">
        <v>0</v>
      </c>
      <c r="BC76" s="221">
        <v>0</v>
      </c>
      <c r="BD76" s="221">
        <v>0</v>
      </c>
      <c r="BE76" s="221">
        <v>0</v>
      </c>
      <c r="BF76" s="221">
        <v>0</v>
      </c>
      <c r="BG76" s="221">
        <v>0</v>
      </c>
      <c r="BH76" s="221">
        <v>0</v>
      </c>
      <c r="BI76" s="221">
        <v>0</v>
      </c>
      <c r="BJ76" s="221">
        <v>0</v>
      </c>
      <c r="BK76" s="221">
        <v>0</v>
      </c>
      <c r="BL76" s="221">
        <v>0</v>
      </c>
      <c r="BM76" s="221">
        <v>0</v>
      </c>
      <c r="BN76" s="221">
        <v>0</v>
      </c>
      <c r="BO76" s="221">
        <v>0</v>
      </c>
      <c r="BP76" s="221">
        <v>0</v>
      </c>
      <c r="BQ76" s="213" t="s">
        <v>102</v>
      </c>
    </row>
    <row r="77" spans="1:69" x14ac:dyDescent="0.3">
      <c r="A77" s="220">
        <v>46237</v>
      </c>
      <c r="B77" s="221">
        <v>1000</v>
      </c>
      <c r="C77" s="222"/>
      <c r="D77" s="221">
        <v>1000</v>
      </c>
      <c r="E77" s="222"/>
      <c r="F77" s="222"/>
      <c r="G77" s="222">
        <v>1</v>
      </c>
      <c r="H77" s="222"/>
      <c r="I77" s="221">
        <v>0</v>
      </c>
      <c r="J77" s="221">
        <v>0</v>
      </c>
      <c r="K77" s="221">
        <v>0</v>
      </c>
      <c r="L77" s="221">
        <v>1000</v>
      </c>
      <c r="M77" s="223"/>
      <c r="N77" s="221">
        <v>0</v>
      </c>
      <c r="O77" s="221">
        <v>0</v>
      </c>
      <c r="P77" s="221">
        <v>0</v>
      </c>
      <c r="Q77" s="221">
        <v>0</v>
      </c>
      <c r="R77" s="221">
        <v>1000</v>
      </c>
      <c r="S77" s="222">
        <v>1536</v>
      </c>
      <c r="T77" s="221">
        <v>1536000</v>
      </c>
      <c r="U77" s="221">
        <v>0</v>
      </c>
      <c r="V77" s="221">
        <v>0</v>
      </c>
      <c r="W77" s="221">
        <v>0</v>
      </c>
      <c r="X77" s="221">
        <v>0</v>
      </c>
      <c r="Y77" s="221">
        <v>0</v>
      </c>
      <c r="Z77" s="221">
        <v>0</v>
      </c>
      <c r="AA77" s="221">
        <v>0</v>
      </c>
      <c r="AB77" s="221">
        <v>0</v>
      </c>
      <c r="AC77" s="221">
        <v>0</v>
      </c>
      <c r="AD77" s="221">
        <v>0</v>
      </c>
      <c r="AE77" s="220"/>
      <c r="AF77" s="220"/>
      <c r="AG77" s="222">
        <v>0</v>
      </c>
      <c r="AH77" s="224">
        <v>7</v>
      </c>
      <c r="AI77" s="224">
        <v>30</v>
      </c>
      <c r="AJ77" s="224">
        <v>7</v>
      </c>
      <c r="AK77" s="224">
        <v>360</v>
      </c>
      <c r="AL77" s="220"/>
      <c r="AM77" s="222"/>
      <c r="AN77" s="220"/>
      <c r="AO77" s="222"/>
      <c r="AP77" s="222">
        <v>0</v>
      </c>
      <c r="AQ77" s="222">
        <v>0</v>
      </c>
      <c r="AR77" s="224">
        <v>0</v>
      </c>
      <c r="AS77" s="224">
        <v>0</v>
      </c>
      <c r="AT77" s="221">
        <v>0</v>
      </c>
      <c r="AU77" s="221">
        <v>0</v>
      </c>
      <c r="AV77" s="221">
        <v>0</v>
      </c>
      <c r="AW77" s="221">
        <v>0</v>
      </c>
      <c r="AX77" s="221">
        <v>0</v>
      </c>
      <c r="AY77" s="221">
        <v>0</v>
      </c>
      <c r="AZ77" s="221">
        <v>0</v>
      </c>
      <c r="BA77" s="221">
        <v>0</v>
      </c>
      <c r="BB77" s="221">
        <v>0</v>
      </c>
      <c r="BC77" s="221">
        <v>0</v>
      </c>
      <c r="BD77" s="221">
        <v>0</v>
      </c>
      <c r="BE77" s="221">
        <v>0</v>
      </c>
      <c r="BF77" s="221">
        <v>0</v>
      </c>
      <c r="BG77" s="221">
        <v>0</v>
      </c>
      <c r="BH77" s="221">
        <v>0</v>
      </c>
      <c r="BI77" s="221">
        <v>0</v>
      </c>
      <c r="BJ77" s="221">
        <v>0</v>
      </c>
      <c r="BK77" s="221">
        <v>0</v>
      </c>
      <c r="BL77" s="221">
        <v>0</v>
      </c>
      <c r="BM77" s="221">
        <v>0</v>
      </c>
      <c r="BN77" s="221">
        <v>0</v>
      </c>
      <c r="BO77" s="221">
        <v>0</v>
      </c>
      <c r="BP77" s="221">
        <v>0</v>
      </c>
      <c r="BQ77" s="213" t="s">
        <v>102</v>
      </c>
    </row>
    <row r="78" spans="1:69" x14ac:dyDescent="0.3">
      <c r="A78" s="220">
        <v>46238</v>
      </c>
      <c r="B78" s="221">
        <v>1000</v>
      </c>
      <c r="C78" s="222"/>
      <c r="D78" s="221">
        <v>1000</v>
      </c>
      <c r="E78" s="222"/>
      <c r="F78" s="222"/>
      <c r="G78" s="222">
        <v>1</v>
      </c>
      <c r="H78" s="222"/>
      <c r="I78" s="221">
        <v>0</v>
      </c>
      <c r="J78" s="221">
        <v>0</v>
      </c>
      <c r="K78" s="221">
        <v>0</v>
      </c>
      <c r="L78" s="221">
        <v>1000</v>
      </c>
      <c r="M78" s="223"/>
      <c r="N78" s="221">
        <v>0</v>
      </c>
      <c r="O78" s="221">
        <v>0</v>
      </c>
      <c r="P78" s="221">
        <v>0</v>
      </c>
      <c r="Q78" s="221">
        <v>0</v>
      </c>
      <c r="R78" s="221">
        <v>1000</v>
      </c>
      <c r="S78" s="222">
        <v>1536</v>
      </c>
      <c r="T78" s="221">
        <v>1536000</v>
      </c>
      <c r="U78" s="221">
        <v>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0</v>
      </c>
      <c r="AB78" s="221">
        <v>0</v>
      </c>
      <c r="AC78" s="221">
        <v>0</v>
      </c>
      <c r="AD78" s="221">
        <v>0</v>
      </c>
      <c r="AE78" s="220"/>
      <c r="AF78" s="220"/>
      <c r="AG78" s="222">
        <v>0</v>
      </c>
      <c r="AH78" s="224">
        <v>8</v>
      </c>
      <c r="AI78" s="224">
        <v>30</v>
      </c>
      <c r="AJ78" s="224">
        <v>8</v>
      </c>
      <c r="AK78" s="224">
        <v>360</v>
      </c>
      <c r="AL78" s="220"/>
      <c r="AM78" s="222"/>
      <c r="AN78" s="220"/>
      <c r="AO78" s="222"/>
      <c r="AP78" s="222">
        <v>0</v>
      </c>
      <c r="AQ78" s="222">
        <v>0</v>
      </c>
      <c r="AR78" s="224">
        <v>0</v>
      </c>
      <c r="AS78" s="224">
        <v>0</v>
      </c>
      <c r="AT78" s="221">
        <v>0</v>
      </c>
      <c r="AU78" s="221">
        <v>0</v>
      </c>
      <c r="AV78" s="221">
        <v>0</v>
      </c>
      <c r="AW78" s="221">
        <v>0</v>
      </c>
      <c r="AX78" s="221">
        <v>0</v>
      </c>
      <c r="AY78" s="221">
        <v>0</v>
      </c>
      <c r="AZ78" s="221">
        <v>0</v>
      </c>
      <c r="BA78" s="221">
        <v>0</v>
      </c>
      <c r="BB78" s="221">
        <v>0</v>
      </c>
      <c r="BC78" s="221">
        <v>0</v>
      </c>
      <c r="BD78" s="221">
        <v>0</v>
      </c>
      <c r="BE78" s="221">
        <v>0</v>
      </c>
      <c r="BF78" s="221">
        <v>0</v>
      </c>
      <c r="BG78" s="221">
        <v>0</v>
      </c>
      <c r="BH78" s="221">
        <v>0</v>
      </c>
      <c r="BI78" s="221">
        <v>0</v>
      </c>
      <c r="BJ78" s="221">
        <v>0</v>
      </c>
      <c r="BK78" s="221">
        <v>0</v>
      </c>
      <c r="BL78" s="221">
        <v>0</v>
      </c>
      <c r="BM78" s="221">
        <v>0</v>
      </c>
      <c r="BN78" s="221">
        <v>0</v>
      </c>
      <c r="BO78" s="221">
        <v>0</v>
      </c>
      <c r="BP78" s="221">
        <v>0</v>
      </c>
      <c r="BQ78" s="213" t="s">
        <v>102</v>
      </c>
    </row>
    <row r="79" spans="1:69" x14ac:dyDescent="0.3">
      <c r="A79" s="220">
        <v>46239</v>
      </c>
      <c r="B79" s="221">
        <v>1000</v>
      </c>
      <c r="C79" s="222"/>
      <c r="D79" s="221">
        <v>1000</v>
      </c>
      <c r="E79" s="222"/>
      <c r="F79" s="222"/>
      <c r="G79" s="222">
        <v>1</v>
      </c>
      <c r="H79" s="222"/>
      <c r="I79" s="221">
        <v>0</v>
      </c>
      <c r="J79" s="221">
        <v>0</v>
      </c>
      <c r="K79" s="221">
        <v>0</v>
      </c>
      <c r="L79" s="221">
        <v>1000</v>
      </c>
      <c r="M79" s="223"/>
      <c r="N79" s="221">
        <v>0</v>
      </c>
      <c r="O79" s="221">
        <v>0</v>
      </c>
      <c r="P79" s="221">
        <v>0</v>
      </c>
      <c r="Q79" s="221">
        <v>0</v>
      </c>
      <c r="R79" s="221">
        <v>1000</v>
      </c>
      <c r="S79" s="222">
        <v>1536</v>
      </c>
      <c r="T79" s="221">
        <v>1536000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0"/>
      <c r="AF79" s="220"/>
      <c r="AG79" s="222">
        <v>0</v>
      </c>
      <c r="AH79" s="224">
        <v>9</v>
      </c>
      <c r="AI79" s="224">
        <v>30</v>
      </c>
      <c r="AJ79" s="224">
        <v>9</v>
      </c>
      <c r="AK79" s="224">
        <v>360</v>
      </c>
      <c r="AL79" s="220"/>
      <c r="AM79" s="222"/>
      <c r="AN79" s="220"/>
      <c r="AO79" s="222"/>
      <c r="AP79" s="222">
        <v>0</v>
      </c>
      <c r="AQ79" s="222">
        <v>0</v>
      </c>
      <c r="AR79" s="224">
        <v>0</v>
      </c>
      <c r="AS79" s="224">
        <v>0</v>
      </c>
      <c r="AT79" s="221">
        <v>0</v>
      </c>
      <c r="AU79" s="221">
        <v>0</v>
      </c>
      <c r="AV79" s="221">
        <v>0</v>
      </c>
      <c r="AW79" s="221">
        <v>0</v>
      </c>
      <c r="AX79" s="221">
        <v>0</v>
      </c>
      <c r="AY79" s="221">
        <v>0</v>
      </c>
      <c r="AZ79" s="221">
        <v>0</v>
      </c>
      <c r="BA79" s="221">
        <v>0</v>
      </c>
      <c r="BB79" s="221">
        <v>0</v>
      </c>
      <c r="BC79" s="221">
        <v>0</v>
      </c>
      <c r="BD79" s="221">
        <v>0</v>
      </c>
      <c r="BE79" s="221">
        <v>0</v>
      </c>
      <c r="BF79" s="221">
        <v>0</v>
      </c>
      <c r="BG79" s="221">
        <v>0</v>
      </c>
      <c r="BH79" s="221">
        <v>0</v>
      </c>
      <c r="BI79" s="221">
        <v>0</v>
      </c>
      <c r="BJ79" s="221">
        <v>0</v>
      </c>
      <c r="BK79" s="221">
        <v>0</v>
      </c>
      <c r="BL79" s="221">
        <v>0</v>
      </c>
      <c r="BM79" s="221">
        <v>0</v>
      </c>
      <c r="BN79" s="221">
        <v>0</v>
      </c>
      <c r="BO79" s="221">
        <v>0</v>
      </c>
      <c r="BP79" s="221">
        <v>0</v>
      </c>
      <c r="BQ79" s="213" t="s">
        <v>102</v>
      </c>
    </row>
    <row r="80" spans="1:69" x14ac:dyDescent="0.3">
      <c r="A80" s="220">
        <v>46240</v>
      </c>
      <c r="B80" s="221">
        <v>1000</v>
      </c>
      <c r="C80" s="222"/>
      <c r="D80" s="221">
        <v>1000</v>
      </c>
      <c r="E80" s="222"/>
      <c r="F80" s="222"/>
      <c r="G80" s="222">
        <v>1</v>
      </c>
      <c r="H80" s="222"/>
      <c r="I80" s="221">
        <v>0</v>
      </c>
      <c r="J80" s="221">
        <v>0</v>
      </c>
      <c r="K80" s="221">
        <v>0</v>
      </c>
      <c r="L80" s="221">
        <v>1000</v>
      </c>
      <c r="M80" s="223"/>
      <c r="N80" s="221">
        <v>0</v>
      </c>
      <c r="O80" s="221">
        <v>0</v>
      </c>
      <c r="P80" s="221">
        <v>0</v>
      </c>
      <c r="Q80" s="221">
        <v>0</v>
      </c>
      <c r="R80" s="221">
        <v>1000</v>
      </c>
      <c r="S80" s="222">
        <v>1536</v>
      </c>
      <c r="T80" s="221">
        <v>1536000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0</v>
      </c>
      <c r="AB80" s="221">
        <v>0</v>
      </c>
      <c r="AC80" s="221">
        <v>0</v>
      </c>
      <c r="AD80" s="221">
        <v>0</v>
      </c>
      <c r="AE80" s="220"/>
      <c r="AF80" s="220"/>
      <c r="AG80" s="222">
        <v>0</v>
      </c>
      <c r="AH80" s="224">
        <v>10</v>
      </c>
      <c r="AI80" s="224">
        <v>30</v>
      </c>
      <c r="AJ80" s="224">
        <v>10</v>
      </c>
      <c r="AK80" s="224">
        <v>360</v>
      </c>
      <c r="AL80" s="220"/>
      <c r="AM80" s="222"/>
      <c r="AN80" s="220"/>
      <c r="AO80" s="222"/>
      <c r="AP80" s="222">
        <v>0</v>
      </c>
      <c r="AQ80" s="222">
        <v>0</v>
      </c>
      <c r="AR80" s="224">
        <v>0</v>
      </c>
      <c r="AS80" s="224">
        <v>0</v>
      </c>
      <c r="AT80" s="221">
        <v>0</v>
      </c>
      <c r="AU80" s="221">
        <v>0</v>
      </c>
      <c r="AV80" s="221">
        <v>0</v>
      </c>
      <c r="AW80" s="221">
        <v>0</v>
      </c>
      <c r="AX80" s="221">
        <v>0</v>
      </c>
      <c r="AY80" s="221">
        <v>0</v>
      </c>
      <c r="AZ80" s="221">
        <v>0</v>
      </c>
      <c r="BA80" s="221">
        <v>0</v>
      </c>
      <c r="BB80" s="221">
        <v>0</v>
      </c>
      <c r="BC80" s="221">
        <v>0</v>
      </c>
      <c r="BD80" s="221">
        <v>0</v>
      </c>
      <c r="BE80" s="221">
        <v>0</v>
      </c>
      <c r="BF80" s="221">
        <v>0</v>
      </c>
      <c r="BG80" s="221">
        <v>0</v>
      </c>
      <c r="BH80" s="221">
        <v>0</v>
      </c>
      <c r="BI80" s="221">
        <v>0</v>
      </c>
      <c r="BJ80" s="221">
        <v>0</v>
      </c>
      <c r="BK80" s="221">
        <v>0</v>
      </c>
      <c r="BL80" s="221">
        <v>0</v>
      </c>
      <c r="BM80" s="221">
        <v>0</v>
      </c>
      <c r="BN80" s="221">
        <v>0</v>
      </c>
      <c r="BO80" s="221">
        <v>0</v>
      </c>
      <c r="BP80" s="221">
        <v>0</v>
      </c>
      <c r="BQ80" s="213" t="s">
        <v>102</v>
      </c>
    </row>
    <row r="81" spans="1:69" x14ac:dyDescent="0.3">
      <c r="A81" s="220">
        <v>46241</v>
      </c>
      <c r="B81" s="221">
        <v>1000</v>
      </c>
      <c r="C81" s="222"/>
      <c r="D81" s="221">
        <v>1000</v>
      </c>
      <c r="E81" s="222"/>
      <c r="F81" s="222"/>
      <c r="G81" s="222">
        <v>1</v>
      </c>
      <c r="H81" s="222"/>
      <c r="I81" s="221">
        <v>0</v>
      </c>
      <c r="J81" s="221">
        <v>0</v>
      </c>
      <c r="K81" s="221">
        <v>0</v>
      </c>
      <c r="L81" s="221">
        <v>1000</v>
      </c>
      <c r="M81" s="223"/>
      <c r="N81" s="221">
        <v>0</v>
      </c>
      <c r="O81" s="221">
        <v>0</v>
      </c>
      <c r="P81" s="221">
        <v>0</v>
      </c>
      <c r="Q81" s="221">
        <v>0</v>
      </c>
      <c r="R81" s="221">
        <v>1000</v>
      </c>
      <c r="S81" s="222">
        <v>1536</v>
      </c>
      <c r="T81" s="221">
        <v>1536000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0"/>
      <c r="AF81" s="220"/>
      <c r="AG81" s="222">
        <v>0</v>
      </c>
      <c r="AH81" s="224">
        <v>11</v>
      </c>
      <c r="AI81" s="224">
        <v>30</v>
      </c>
      <c r="AJ81" s="224">
        <v>11</v>
      </c>
      <c r="AK81" s="224">
        <v>360</v>
      </c>
      <c r="AL81" s="220"/>
      <c r="AM81" s="222"/>
      <c r="AN81" s="220"/>
      <c r="AO81" s="222"/>
      <c r="AP81" s="222">
        <v>0</v>
      </c>
      <c r="AQ81" s="222">
        <v>0</v>
      </c>
      <c r="AR81" s="224">
        <v>0</v>
      </c>
      <c r="AS81" s="224">
        <v>0</v>
      </c>
      <c r="AT81" s="221">
        <v>0</v>
      </c>
      <c r="AU81" s="221">
        <v>0</v>
      </c>
      <c r="AV81" s="221">
        <v>0</v>
      </c>
      <c r="AW81" s="221">
        <v>0</v>
      </c>
      <c r="AX81" s="221">
        <v>0</v>
      </c>
      <c r="AY81" s="221">
        <v>0</v>
      </c>
      <c r="AZ81" s="221">
        <v>0</v>
      </c>
      <c r="BA81" s="221">
        <v>0</v>
      </c>
      <c r="BB81" s="221">
        <v>0</v>
      </c>
      <c r="BC81" s="221">
        <v>0</v>
      </c>
      <c r="BD81" s="221">
        <v>0</v>
      </c>
      <c r="BE81" s="221">
        <v>0</v>
      </c>
      <c r="BF81" s="221">
        <v>0</v>
      </c>
      <c r="BG81" s="221">
        <v>0</v>
      </c>
      <c r="BH81" s="221">
        <v>0</v>
      </c>
      <c r="BI81" s="221">
        <v>0</v>
      </c>
      <c r="BJ81" s="221">
        <v>0</v>
      </c>
      <c r="BK81" s="221">
        <v>0</v>
      </c>
      <c r="BL81" s="221">
        <v>0</v>
      </c>
      <c r="BM81" s="221">
        <v>0</v>
      </c>
      <c r="BN81" s="221">
        <v>0</v>
      </c>
      <c r="BO81" s="221">
        <v>0</v>
      </c>
      <c r="BP81" s="221">
        <v>0</v>
      </c>
      <c r="BQ81" s="213" t="s">
        <v>102</v>
      </c>
    </row>
    <row r="82" spans="1:69" x14ac:dyDescent="0.3">
      <c r="A82" s="220">
        <v>46242</v>
      </c>
      <c r="B82" s="221">
        <v>1000</v>
      </c>
      <c r="C82" s="222"/>
      <c r="D82" s="221">
        <v>1000</v>
      </c>
      <c r="E82" s="222"/>
      <c r="F82" s="222"/>
      <c r="G82" s="222">
        <v>1</v>
      </c>
      <c r="H82" s="222"/>
      <c r="I82" s="221">
        <v>0</v>
      </c>
      <c r="J82" s="221">
        <v>0</v>
      </c>
      <c r="K82" s="221">
        <v>0</v>
      </c>
      <c r="L82" s="221">
        <v>1000</v>
      </c>
      <c r="M82" s="223"/>
      <c r="N82" s="221">
        <v>0</v>
      </c>
      <c r="O82" s="221">
        <v>0</v>
      </c>
      <c r="P82" s="221">
        <v>0</v>
      </c>
      <c r="Q82" s="221">
        <v>0</v>
      </c>
      <c r="R82" s="221">
        <v>1000</v>
      </c>
      <c r="S82" s="222">
        <v>1536</v>
      </c>
      <c r="T82" s="221">
        <v>1536000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0"/>
      <c r="AF82" s="220"/>
      <c r="AG82" s="222">
        <v>0</v>
      </c>
      <c r="AH82" s="224">
        <v>12</v>
      </c>
      <c r="AI82" s="224">
        <v>30</v>
      </c>
      <c r="AJ82" s="224">
        <v>12</v>
      </c>
      <c r="AK82" s="224">
        <v>360</v>
      </c>
      <c r="AL82" s="220"/>
      <c r="AM82" s="222"/>
      <c r="AN82" s="220"/>
      <c r="AO82" s="222"/>
      <c r="AP82" s="222">
        <v>0</v>
      </c>
      <c r="AQ82" s="222">
        <v>0</v>
      </c>
      <c r="AR82" s="224">
        <v>0</v>
      </c>
      <c r="AS82" s="224">
        <v>0</v>
      </c>
      <c r="AT82" s="221">
        <v>0</v>
      </c>
      <c r="AU82" s="221">
        <v>0</v>
      </c>
      <c r="AV82" s="221">
        <v>0</v>
      </c>
      <c r="AW82" s="221">
        <v>0</v>
      </c>
      <c r="AX82" s="221">
        <v>0</v>
      </c>
      <c r="AY82" s="221">
        <v>0</v>
      </c>
      <c r="AZ82" s="221">
        <v>0</v>
      </c>
      <c r="BA82" s="221">
        <v>0</v>
      </c>
      <c r="BB82" s="221">
        <v>0</v>
      </c>
      <c r="BC82" s="221">
        <v>0</v>
      </c>
      <c r="BD82" s="221">
        <v>0</v>
      </c>
      <c r="BE82" s="221">
        <v>0</v>
      </c>
      <c r="BF82" s="221">
        <v>0</v>
      </c>
      <c r="BG82" s="221">
        <v>0</v>
      </c>
      <c r="BH82" s="221">
        <v>0</v>
      </c>
      <c r="BI82" s="221">
        <v>0</v>
      </c>
      <c r="BJ82" s="221">
        <v>0</v>
      </c>
      <c r="BK82" s="221">
        <v>0</v>
      </c>
      <c r="BL82" s="221">
        <v>0</v>
      </c>
      <c r="BM82" s="221">
        <v>0</v>
      </c>
      <c r="BN82" s="221">
        <v>0</v>
      </c>
      <c r="BO82" s="221">
        <v>0</v>
      </c>
      <c r="BP82" s="221">
        <v>0</v>
      </c>
      <c r="BQ82" s="213" t="s">
        <v>102</v>
      </c>
    </row>
    <row r="83" spans="1:69" x14ac:dyDescent="0.3">
      <c r="A83" s="220">
        <v>46243</v>
      </c>
      <c r="B83" s="221">
        <v>1000</v>
      </c>
      <c r="C83" s="222"/>
      <c r="D83" s="221">
        <v>1000</v>
      </c>
      <c r="E83" s="222"/>
      <c r="F83" s="222"/>
      <c r="G83" s="222">
        <v>1</v>
      </c>
      <c r="H83" s="222"/>
      <c r="I83" s="221">
        <v>0</v>
      </c>
      <c r="J83" s="221">
        <v>0</v>
      </c>
      <c r="K83" s="221">
        <v>0</v>
      </c>
      <c r="L83" s="221">
        <v>1000</v>
      </c>
      <c r="M83" s="223"/>
      <c r="N83" s="221">
        <v>0</v>
      </c>
      <c r="O83" s="221">
        <v>0</v>
      </c>
      <c r="P83" s="221">
        <v>0</v>
      </c>
      <c r="Q83" s="221">
        <v>0</v>
      </c>
      <c r="R83" s="221">
        <v>1000</v>
      </c>
      <c r="S83" s="222">
        <v>1536</v>
      </c>
      <c r="T83" s="221">
        <v>1536000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0"/>
      <c r="AF83" s="220"/>
      <c r="AG83" s="222">
        <v>0</v>
      </c>
      <c r="AH83" s="224">
        <v>13</v>
      </c>
      <c r="AI83" s="224">
        <v>30</v>
      </c>
      <c r="AJ83" s="224">
        <v>13</v>
      </c>
      <c r="AK83" s="224">
        <v>360</v>
      </c>
      <c r="AL83" s="220"/>
      <c r="AM83" s="222"/>
      <c r="AN83" s="220"/>
      <c r="AO83" s="222"/>
      <c r="AP83" s="222">
        <v>0</v>
      </c>
      <c r="AQ83" s="222">
        <v>0</v>
      </c>
      <c r="AR83" s="224">
        <v>0</v>
      </c>
      <c r="AS83" s="224">
        <v>0</v>
      </c>
      <c r="AT83" s="221">
        <v>0</v>
      </c>
      <c r="AU83" s="221">
        <v>0</v>
      </c>
      <c r="AV83" s="221">
        <v>0</v>
      </c>
      <c r="AW83" s="221">
        <v>0</v>
      </c>
      <c r="AX83" s="221">
        <v>0</v>
      </c>
      <c r="AY83" s="221">
        <v>0</v>
      </c>
      <c r="AZ83" s="221">
        <v>0</v>
      </c>
      <c r="BA83" s="221">
        <v>0</v>
      </c>
      <c r="BB83" s="221">
        <v>0</v>
      </c>
      <c r="BC83" s="221">
        <v>0</v>
      </c>
      <c r="BD83" s="221">
        <v>0</v>
      </c>
      <c r="BE83" s="221">
        <v>0</v>
      </c>
      <c r="BF83" s="221">
        <v>0</v>
      </c>
      <c r="BG83" s="221">
        <v>0</v>
      </c>
      <c r="BH83" s="221">
        <v>0</v>
      </c>
      <c r="BI83" s="221">
        <v>0</v>
      </c>
      <c r="BJ83" s="221">
        <v>0</v>
      </c>
      <c r="BK83" s="221">
        <v>0</v>
      </c>
      <c r="BL83" s="221">
        <v>0</v>
      </c>
      <c r="BM83" s="221">
        <v>0</v>
      </c>
      <c r="BN83" s="221">
        <v>0</v>
      </c>
      <c r="BO83" s="221">
        <v>0</v>
      </c>
      <c r="BP83" s="221">
        <v>0</v>
      </c>
      <c r="BQ83" s="213" t="s">
        <v>102</v>
      </c>
    </row>
    <row r="84" spans="1:69" x14ac:dyDescent="0.3">
      <c r="A84" s="220">
        <v>46244</v>
      </c>
      <c r="B84" s="221">
        <v>1000</v>
      </c>
      <c r="C84" s="222"/>
      <c r="D84" s="221">
        <v>1000</v>
      </c>
      <c r="E84" s="222"/>
      <c r="F84" s="222"/>
      <c r="G84" s="222">
        <v>1</v>
      </c>
      <c r="H84" s="222"/>
      <c r="I84" s="221">
        <v>0</v>
      </c>
      <c r="J84" s="221">
        <v>0</v>
      </c>
      <c r="K84" s="221">
        <v>0</v>
      </c>
      <c r="L84" s="221">
        <v>1000</v>
      </c>
      <c r="M84" s="223"/>
      <c r="N84" s="221">
        <v>0</v>
      </c>
      <c r="O84" s="221">
        <v>0</v>
      </c>
      <c r="P84" s="221">
        <v>0</v>
      </c>
      <c r="Q84" s="221">
        <v>0</v>
      </c>
      <c r="R84" s="221">
        <v>1000</v>
      </c>
      <c r="S84" s="222">
        <v>1536</v>
      </c>
      <c r="T84" s="221">
        <v>1536000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0"/>
      <c r="AF84" s="220"/>
      <c r="AG84" s="222">
        <v>0</v>
      </c>
      <c r="AH84" s="224">
        <v>14</v>
      </c>
      <c r="AI84" s="224">
        <v>30</v>
      </c>
      <c r="AJ84" s="224">
        <v>14</v>
      </c>
      <c r="AK84" s="224">
        <v>360</v>
      </c>
      <c r="AL84" s="220"/>
      <c r="AM84" s="222"/>
      <c r="AN84" s="220"/>
      <c r="AO84" s="222"/>
      <c r="AP84" s="222">
        <v>0</v>
      </c>
      <c r="AQ84" s="222">
        <v>0</v>
      </c>
      <c r="AR84" s="224">
        <v>0</v>
      </c>
      <c r="AS84" s="224">
        <v>0</v>
      </c>
      <c r="AT84" s="221">
        <v>0</v>
      </c>
      <c r="AU84" s="221">
        <v>0</v>
      </c>
      <c r="AV84" s="221">
        <v>0</v>
      </c>
      <c r="AW84" s="221">
        <v>0</v>
      </c>
      <c r="AX84" s="221">
        <v>0</v>
      </c>
      <c r="AY84" s="221">
        <v>0</v>
      </c>
      <c r="AZ84" s="221">
        <v>0</v>
      </c>
      <c r="BA84" s="221">
        <v>0</v>
      </c>
      <c r="BB84" s="221">
        <v>0</v>
      </c>
      <c r="BC84" s="221">
        <v>0</v>
      </c>
      <c r="BD84" s="221">
        <v>0</v>
      </c>
      <c r="BE84" s="221">
        <v>0</v>
      </c>
      <c r="BF84" s="221">
        <v>0</v>
      </c>
      <c r="BG84" s="221">
        <v>0</v>
      </c>
      <c r="BH84" s="221">
        <v>0</v>
      </c>
      <c r="BI84" s="221">
        <v>0</v>
      </c>
      <c r="BJ84" s="221">
        <v>0</v>
      </c>
      <c r="BK84" s="221">
        <v>0</v>
      </c>
      <c r="BL84" s="221">
        <v>0</v>
      </c>
      <c r="BM84" s="221">
        <v>0</v>
      </c>
      <c r="BN84" s="221">
        <v>0</v>
      </c>
      <c r="BO84" s="221">
        <v>0</v>
      </c>
      <c r="BP84" s="221">
        <v>0</v>
      </c>
      <c r="BQ84" s="213" t="s">
        <v>102</v>
      </c>
    </row>
    <row r="85" spans="1:69" x14ac:dyDescent="0.3">
      <c r="A85" s="220">
        <v>46245</v>
      </c>
      <c r="B85" s="221">
        <v>1000</v>
      </c>
      <c r="C85" s="222"/>
      <c r="D85" s="221">
        <v>1000</v>
      </c>
      <c r="E85" s="222"/>
      <c r="F85" s="222"/>
      <c r="G85" s="222">
        <v>1</v>
      </c>
      <c r="H85" s="222"/>
      <c r="I85" s="221">
        <v>0</v>
      </c>
      <c r="J85" s="221">
        <v>0</v>
      </c>
      <c r="K85" s="221">
        <v>0</v>
      </c>
      <c r="L85" s="221">
        <v>1000</v>
      </c>
      <c r="M85" s="223"/>
      <c r="N85" s="221">
        <v>0</v>
      </c>
      <c r="O85" s="221">
        <v>0</v>
      </c>
      <c r="P85" s="221">
        <v>0</v>
      </c>
      <c r="Q85" s="221">
        <v>0</v>
      </c>
      <c r="R85" s="221">
        <v>1000</v>
      </c>
      <c r="S85" s="222">
        <v>1536</v>
      </c>
      <c r="T85" s="221">
        <v>1536000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0"/>
      <c r="AF85" s="220"/>
      <c r="AG85" s="222">
        <v>0</v>
      </c>
      <c r="AH85" s="224">
        <v>15</v>
      </c>
      <c r="AI85" s="224">
        <v>30</v>
      </c>
      <c r="AJ85" s="224">
        <v>15</v>
      </c>
      <c r="AK85" s="224">
        <v>360</v>
      </c>
      <c r="AL85" s="220"/>
      <c r="AM85" s="222"/>
      <c r="AN85" s="220"/>
      <c r="AO85" s="222"/>
      <c r="AP85" s="222">
        <v>0</v>
      </c>
      <c r="AQ85" s="222">
        <v>0</v>
      </c>
      <c r="AR85" s="224">
        <v>0</v>
      </c>
      <c r="AS85" s="224">
        <v>0</v>
      </c>
      <c r="AT85" s="221">
        <v>0</v>
      </c>
      <c r="AU85" s="221">
        <v>0</v>
      </c>
      <c r="AV85" s="221">
        <v>0</v>
      </c>
      <c r="AW85" s="221">
        <v>0</v>
      </c>
      <c r="AX85" s="221">
        <v>0</v>
      </c>
      <c r="AY85" s="221">
        <v>0</v>
      </c>
      <c r="AZ85" s="221">
        <v>0</v>
      </c>
      <c r="BA85" s="221">
        <v>0</v>
      </c>
      <c r="BB85" s="221">
        <v>0</v>
      </c>
      <c r="BC85" s="221">
        <v>0</v>
      </c>
      <c r="BD85" s="221">
        <v>0</v>
      </c>
      <c r="BE85" s="221">
        <v>0</v>
      </c>
      <c r="BF85" s="221">
        <v>0</v>
      </c>
      <c r="BG85" s="221">
        <v>0</v>
      </c>
      <c r="BH85" s="221">
        <v>0</v>
      </c>
      <c r="BI85" s="221">
        <v>0</v>
      </c>
      <c r="BJ85" s="221">
        <v>0</v>
      </c>
      <c r="BK85" s="221">
        <v>0</v>
      </c>
      <c r="BL85" s="221">
        <v>0</v>
      </c>
      <c r="BM85" s="221">
        <v>0</v>
      </c>
      <c r="BN85" s="221">
        <v>0</v>
      </c>
      <c r="BO85" s="221">
        <v>0</v>
      </c>
      <c r="BP85" s="221">
        <v>0</v>
      </c>
      <c r="BQ85" s="213" t="s">
        <v>102</v>
      </c>
    </row>
    <row r="86" spans="1:69" x14ac:dyDescent="0.3">
      <c r="A86" s="220">
        <v>46246</v>
      </c>
      <c r="B86" s="221">
        <v>1000</v>
      </c>
      <c r="C86" s="222"/>
      <c r="D86" s="221">
        <v>1000</v>
      </c>
      <c r="E86" s="222"/>
      <c r="F86" s="222"/>
      <c r="G86" s="222">
        <v>1</v>
      </c>
      <c r="H86" s="222"/>
      <c r="I86" s="221">
        <v>0</v>
      </c>
      <c r="J86" s="221">
        <v>0</v>
      </c>
      <c r="K86" s="221">
        <v>0</v>
      </c>
      <c r="L86" s="221">
        <v>1000</v>
      </c>
      <c r="M86" s="223"/>
      <c r="N86" s="221">
        <v>0</v>
      </c>
      <c r="O86" s="221">
        <v>0</v>
      </c>
      <c r="P86" s="221">
        <v>0</v>
      </c>
      <c r="Q86" s="221">
        <v>0</v>
      </c>
      <c r="R86" s="221">
        <v>1000</v>
      </c>
      <c r="S86" s="222">
        <v>1536</v>
      </c>
      <c r="T86" s="221">
        <v>1536000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0"/>
      <c r="AF86" s="220"/>
      <c r="AG86" s="222">
        <v>0</v>
      </c>
      <c r="AH86" s="224">
        <v>16</v>
      </c>
      <c r="AI86" s="224">
        <v>30</v>
      </c>
      <c r="AJ86" s="224">
        <v>16</v>
      </c>
      <c r="AK86" s="224">
        <v>360</v>
      </c>
      <c r="AL86" s="220"/>
      <c r="AM86" s="222"/>
      <c r="AN86" s="220"/>
      <c r="AO86" s="222"/>
      <c r="AP86" s="222">
        <v>0</v>
      </c>
      <c r="AQ86" s="222">
        <v>0</v>
      </c>
      <c r="AR86" s="224">
        <v>0</v>
      </c>
      <c r="AS86" s="224">
        <v>0</v>
      </c>
      <c r="AT86" s="221">
        <v>0</v>
      </c>
      <c r="AU86" s="221">
        <v>0</v>
      </c>
      <c r="AV86" s="221">
        <v>0</v>
      </c>
      <c r="AW86" s="221">
        <v>0</v>
      </c>
      <c r="AX86" s="221">
        <v>0</v>
      </c>
      <c r="AY86" s="221">
        <v>0</v>
      </c>
      <c r="AZ86" s="221">
        <v>0</v>
      </c>
      <c r="BA86" s="221">
        <v>0</v>
      </c>
      <c r="BB86" s="221">
        <v>0</v>
      </c>
      <c r="BC86" s="221">
        <v>0</v>
      </c>
      <c r="BD86" s="221">
        <v>0</v>
      </c>
      <c r="BE86" s="221">
        <v>0</v>
      </c>
      <c r="BF86" s="221">
        <v>0</v>
      </c>
      <c r="BG86" s="221">
        <v>0</v>
      </c>
      <c r="BH86" s="221">
        <v>0</v>
      </c>
      <c r="BI86" s="221">
        <v>0</v>
      </c>
      <c r="BJ86" s="221">
        <v>0</v>
      </c>
      <c r="BK86" s="221">
        <v>0</v>
      </c>
      <c r="BL86" s="221">
        <v>0</v>
      </c>
      <c r="BM86" s="221">
        <v>0</v>
      </c>
      <c r="BN86" s="221">
        <v>0</v>
      </c>
      <c r="BO86" s="221">
        <v>0</v>
      </c>
      <c r="BP86" s="221">
        <v>0</v>
      </c>
      <c r="BQ86" s="213" t="s">
        <v>102</v>
      </c>
    </row>
    <row r="87" spans="1:69" x14ac:dyDescent="0.3">
      <c r="A87" s="220">
        <v>46247</v>
      </c>
      <c r="B87" s="221">
        <v>1000</v>
      </c>
      <c r="C87" s="222"/>
      <c r="D87" s="221">
        <v>1000</v>
      </c>
      <c r="E87" s="222"/>
      <c r="F87" s="222"/>
      <c r="G87" s="222">
        <v>1</v>
      </c>
      <c r="H87" s="222"/>
      <c r="I87" s="221">
        <v>0</v>
      </c>
      <c r="J87" s="221">
        <v>0</v>
      </c>
      <c r="K87" s="221">
        <v>0</v>
      </c>
      <c r="L87" s="221">
        <v>1000</v>
      </c>
      <c r="M87" s="223"/>
      <c r="N87" s="221">
        <v>0</v>
      </c>
      <c r="O87" s="221">
        <v>0</v>
      </c>
      <c r="P87" s="221">
        <v>0</v>
      </c>
      <c r="Q87" s="221">
        <v>0</v>
      </c>
      <c r="R87" s="221">
        <v>1000</v>
      </c>
      <c r="S87" s="222">
        <v>1536</v>
      </c>
      <c r="T87" s="221">
        <v>1536000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0"/>
      <c r="AF87" s="220"/>
      <c r="AG87" s="222">
        <v>0</v>
      </c>
      <c r="AH87" s="224">
        <v>17</v>
      </c>
      <c r="AI87" s="224">
        <v>30</v>
      </c>
      <c r="AJ87" s="224">
        <v>17</v>
      </c>
      <c r="AK87" s="224">
        <v>360</v>
      </c>
      <c r="AL87" s="220"/>
      <c r="AM87" s="222"/>
      <c r="AN87" s="220"/>
      <c r="AO87" s="222"/>
      <c r="AP87" s="222">
        <v>0</v>
      </c>
      <c r="AQ87" s="222">
        <v>0</v>
      </c>
      <c r="AR87" s="224">
        <v>0</v>
      </c>
      <c r="AS87" s="224">
        <v>0</v>
      </c>
      <c r="AT87" s="221">
        <v>0</v>
      </c>
      <c r="AU87" s="221">
        <v>0</v>
      </c>
      <c r="AV87" s="221">
        <v>0</v>
      </c>
      <c r="AW87" s="221">
        <v>0</v>
      </c>
      <c r="AX87" s="221">
        <v>0</v>
      </c>
      <c r="AY87" s="221">
        <v>0</v>
      </c>
      <c r="AZ87" s="221">
        <v>0</v>
      </c>
      <c r="BA87" s="221">
        <v>0</v>
      </c>
      <c r="BB87" s="221">
        <v>0</v>
      </c>
      <c r="BC87" s="221">
        <v>0</v>
      </c>
      <c r="BD87" s="221">
        <v>0</v>
      </c>
      <c r="BE87" s="221">
        <v>0</v>
      </c>
      <c r="BF87" s="221">
        <v>0</v>
      </c>
      <c r="BG87" s="221">
        <v>0</v>
      </c>
      <c r="BH87" s="221">
        <v>0</v>
      </c>
      <c r="BI87" s="221">
        <v>0</v>
      </c>
      <c r="BJ87" s="221">
        <v>0</v>
      </c>
      <c r="BK87" s="221">
        <v>0</v>
      </c>
      <c r="BL87" s="221">
        <v>0</v>
      </c>
      <c r="BM87" s="221">
        <v>0</v>
      </c>
      <c r="BN87" s="221">
        <v>0</v>
      </c>
      <c r="BO87" s="221">
        <v>0</v>
      </c>
      <c r="BP87" s="221">
        <v>0</v>
      </c>
      <c r="BQ87" s="213" t="s">
        <v>102</v>
      </c>
    </row>
    <row r="88" spans="1:69" x14ac:dyDescent="0.3">
      <c r="A88" s="220">
        <v>46248</v>
      </c>
      <c r="B88" s="221">
        <v>1000</v>
      </c>
      <c r="C88" s="222"/>
      <c r="D88" s="221">
        <v>1000</v>
      </c>
      <c r="E88" s="222"/>
      <c r="F88" s="222"/>
      <c r="G88" s="222">
        <v>1</v>
      </c>
      <c r="H88" s="222"/>
      <c r="I88" s="221">
        <v>0</v>
      </c>
      <c r="J88" s="221">
        <v>0</v>
      </c>
      <c r="K88" s="221">
        <v>0</v>
      </c>
      <c r="L88" s="221">
        <v>1000</v>
      </c>
      <c r="M88" s="223"/>
      <c r="N88" s="221">
        <v>0</v>
      </c>
      <c r="O88" s="221">
        <v>0</v>
      </c>
      <c r="P88" s="221">
        <v>0</v>
      </c>
      <c r="Q88" s="221">
        <v>0</v>
      </c>
      <c r="R88" s="221">
        <v>1000</v>
      </c>
      <c r="S88" s="222">
        <v>1536</v>
      </c>
      <c r="T88" s="221">
        <v>1536000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0</v>
      </c>
      <c r="AB88" s="221">
        <v>0</v>
      </c>
      <c r="AC88" s="221">
        <v>0</v>
      </c>
      <c r="AD88" s="221">
        <v>0</v>
      </c>
      <c r="AE88" s="220"/>
      <c r="AF88" s="220"/>
      <c r="AG88" s="222">
        <v>0</v>
      </c>
      <c r="AH88" s="224">
        <v>18</v>
      </c>
      <c r="AI88" s="224">
        <v>30</v>
      </c>
      <c r="AJ88" s="224">
        <v>18</v>
      </c>
      <c r="AK88" s="224">
        <v>360</v>
      </c>
      <c r="AL88" s="220"/>
      <c r="AM88" s="222"/>
      <c r="AN88" s="220"/>
      <c r="AO88" s="222"/>
      <c r="AP88" s="222">
        <v>0</v>
      </c>
      <c r="AQ88" s="222">
        <v>0</v>
      </c>
      <c r="AR88" s="224">
        <v>0</v>
      </c>
      <c r="AS88" s="224">
        <v>0</v>
      </c>
      <c r="AT88" s="221">
        <v>0</v>
      </c>
      <c r="AU88" s="221">
        <v>0</v>
      </c>
      <c r="AV88" s="221">
        <v>0</v>
      </c>
      <c r="AW88" s="221">
        <v>0</v>
      </c>
      <c r="AX88" s="221">
        <v>0</v>
      </c>
      <c r="AY88" s="221">
        <v>0</v>
      </c>
      <c r="AZ88" s="221">
        <v>0</v>
      </c>
      <c r="BA88" s="221">
        <v>0</v>
      </c>
      <c r="BB88" s="221">
        <v>0</v>
      </c>
      <c r="BC88" s="221">
        <v>0</v>
      </c>
      <c r="BD88" s="221">
        <v>0</v>
      </c>
      <c r="BE88" s="221">
        <v>0</v>
      </c>
      <c r="BF88" s="221">
        <v>0</v>
      </c>
      <c r="BG88" s="221">
        <v>0</v>
      </c>
      <c r="BH88" s="221">
        <v>0</v>
      </c>
      <c r="BI88" s="221">
        <v>0</v>
      </c>
      <c r="BJ88" s="221">
        <v>0</v>
      </c>
      <c r="BK88" s="221">
        <v>0</v>
      </c>
      <c r="BL88" s="221">
        <v>0</v>
      </c>
      <c r="BM88" s="221">
        <v>0</v>
      </c>
      <c r="BN88" s="221">
        <v>0</v>
      </c>
      <c r="BO88" s="221">
        <v>0</v>
      </c>
      <c r="BP88" s="221">
        <v>0</v>
      </c>
      <c r="BQ88" s="213" t="s">
        <v>102</v>
      </c>
    </row>
    <row r="89" spans="1:69" x14ac:dyDescent="0.3">
      <c r="A89" s="220">
        <v>46249</v>
      </c>
      <c r="B89" s="221">
        <v>1000</v>
      </c>
      <c r="C89" s="222"/>
      <c r="D89" s="221">
        <v>1000</v>
      </c>
      <c r="E89" s="222"/>
      <c r="F89" s="222"/>
      <c r="G89" s="222">
        <v>1</v>
      </c>
      <c r="H89" s="222"/>
      <c r="I89" s="221">
        <v>0</v>
      </c>
      <c r="J89" s="221">
        <v>0</v>
      </c>
      <c r="K89" s="221">
        <v>0</v>
      </c>
      <c r="L89" s="221">
        <v>1000</v>
      </c>
      <c r="M89" s="223"/>
      <c r="N89" s="221">
        <v>0</v>
      </c>
      <c r="O89" s="221">
        <v>0</v>
      </c>
      <c r="P89" s="221">
        <v>0</v>
      </c>
      <c r="Q89" s="221">
        <v>0</v>
      </c>
      <c r="R89" s="221">
        <v>1000</v>
      </c>
      <c r="S89" s="222">
        <v>1536</v>
      </c>
      <c r="T89" s="221">
        <v>1536000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0"/>
      <c r="AF89" s="220"/>
      <c r="AG89" s="222">
        <v>0</v>
      </c>
      <c r="AH89" s="224">
        <v>19</v>
      </c>
      <c r="AI89" s="224">
        <v>30</v>
      </c>
      <c r="AJ89" s="224">
        <v>19</v>
      </c>
      <c r="AK89" s="224">
        <v>360</v>
      </c>
      <c r="AL89" s="220"/>
      <c r="AM89" s="222"/>
      <c r="AN89" s="220"/>
      <c r="AO89" s="222"/>
      <c r="AP89" s="222">
        <v>0</v>
      </c>
      <c r="AQ89" s="222">
        <v>0</v>
      </c>
      <c r="AR89" s="224">
        <v>0</v>
      </c>
      <c r="AS89" s="224">
        <v>0</v>
      </c>
      <c r="AT89" s="221">
        <v>0</v>
      </c>
      <c r="AU89" s="221">
        <v>0</v>
      </c>
      <c r="AV89" s="221">
        <v>0</v>
      </c>
      <c r="AW89" s="221">
        <v>0</v>
      </c>
      <c r="AX89" s="221">
        <v>0</v>
      </c>
      <c r="AY89" s="221">
        <v>0</v>
      </c>
      <c r="AZ89" s="221">
        <v>0</v>
      </c>
      <c r="BA89" s="221">
        <v>0</v>
      </c>
      <c r="BB89" s="221">
        <v>0</v>
      </c>
      <c r="BC89" s="221">
        <v>0</v>
      </c>
      <c r="BD89" s="221">
        <v>0</v>
      </c>
      <c r="BE89" s="221">
        <v>0</v>
      </c>
      <c r="BF89" s="221">
        <v>0</v>
      </c>
      <c r="BG89" s="221">
        <v>0</v>
      </c>
      <c r="BH89" s="221">
        <v>0</v>
      </c>
      <c r="BI89" s="221">
        <v>0</v>
      </c>
      <c r="BJ89" s="221">
        <v>0</v>
      </c>
      <c r="BK89" s="221">
        <v>0</v>
      </c>
      <c r="BL89" s="221">
        <v>0</v>
      </c>
      <c r="BM89" s="221">
        <v>0</v>
      </c>
      <c r="BN89" s="221">
        <v>0</v>
      </c>
      <c r="BO89" s="221">
        <v>0</v>
      </c>
      <c r="BP89" s="221">
        <v>0</v>
      </c>
      <c r="BQ89" s="213" t="s">
        <v>102</v>
      </c>
    </row>
    <row r="90" spans="1:69" x14ac:dyDescent="0.3">
      <c r="A90" s="220">
        <v>46250</v>
      </c>
      <c r="B90" s="221">
        <v>1000</v>
      </c>
      <c r="C90" s="222"/>
      <c r="D90" s="221">
        <v>1000</v>
      </c>
      <c r="E90" s="222"/>
      <c r="F90" s="222"/>
      <c r="G90" s="222">
        <v>1</v>
      </c>
      <c r="H90" s="222"/>
      <c r="I90" s="221">
        <v>0</v>
      </c>
      <c r="J90" s="221">
        <v>0</v>
      </c>
      <c r="K90" s="221">
        <v>0</v>
      </c>
      <c r="L90" s="221">
        <v>1000</v>
      </c>
      <c r="M90" s="223"/>
      <c r="N90" s="221">
        <v>0</v>
      </c>
      <c r="O90" s="221">
        <v>0</v>
      </c>
      <c r="P90" s="221">
        <v>0</v>
      </c>
      <c r="Q90" s="221">
        <v>0</v>
      </c>
      <c r="R90" s="221">
        <v>1000</v>
      </c>
      <c r="S90" s="222">
        <v>1536</v>
      </c>
      <c r="T90" s="221">
        <v>1536000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0</v>
      </c>
      <c r="AB90" s="221">
        <v>0</v>
      </c>
      <c r="AC90" s="221">
        <v>0</v>
      </c>
      <c r="AD90" s="221">
        <v>0</v>
      </c>
      <c r="AE90" s="220"/>
      <c r="AF90" s="220"/>
      <c r="AG90" s="222">
        <v>0</v>
      </c>
      <c r="AH90" s="224">
        <v>20</v>
      </c>
      <c r="AI90" s="224">
        <v>30</v>
      </c>
      <c r="AJ90" s="224">
        <v>20</v>
      </c>
      <c r="AK90" s="224">
        <v>360</v>
      </c>
      <c r="AL90" s="220"/>
      <c r="AM90" s="222"/>
      <c r="AN90" s="220"/>
      <c r="AO90" s="222"/>
      <c r="AP90" s="222">
        <v>0</v>
      </c>
      <c r="AQ90" s="222">
        <v>0</v>
      </c>
      <c r="AR90" s="224">
        <v>0</v>
      </c>
      <c r="AS90" s="224">
        <v>0</v>
      </c>
      <c r="AT90" s="221">
        <v>0</v>
      </c>
      <c r="AU90" s="221">
        <v>0</v>
      </c>
      <c r="AV90" s="221">
        <v>0</v>
      </c>
      <c r="AW90" s="221">
        <v>0</v>
      </c>
      <c r="AX90" s="221">
        <v>0</v>
      </c>
      <c r="AY90" s="221">
        <v>0</v>
      </c>
      <c r="AZ90" s="221">
        <v>0</v>
      </c>
      <c r="BA90" s="221">
        <v>0</v>
      </c>
      <c r="BB90" s="221">
        <v>0</v>
      </c>
      <c r="BC90" s="221">
        <v>0</v>
      </c>
      <c r="BD90" s="221">
        <v>0</v>
      </c>
      <c r="BE90" s="221">
        <v>0</v>
      </c>
      <c r="BF90" s="221">
        <v>0</v>
      </c>
      <c r="BG90" s="221">
        <v>0</v>
      </c>
      <c r="BH90" s="221">
        <v>0</v>
      </c>
      <c r="BI90" s="221">
        <v>0</v>
      </c>
      <c r="BJ90" s="221">
        <v>0</v>
      </c>
      <c r="BK90" s="221">
        <v>0</v>
      </c>
      <c r="BL90" s="221">
        <v>0</v>
      </c>
      <c r="BM90" s="221">
        <v>0</v>
      </c>
      <c r="BN90" s="221">
        <v>0</v>
      </c>
      <c r="BO90" s="221">
        <v>0</v>
      </c>
      <c r="BP90" s="221">
        <v>0</v>
      </c>
      <c r="BQ90" s="213" t="s">
        <v>102</v>
      </c>
    </row>
    <row r="91" spans="1:69" x14ac:dyDescent="0.3">
      <c r="A91" s="220">
        <v>46251</v>
      </c>
      <c r="B91" s="221">
        <v>1000</v>
      </c>
      <c r="C91" s="222"/>
      <c r="D91" s="221">
        <v>1000</v>
      </c>
      <c r="E91" s="222"/>
      <c r="F91" s="222"/>
      <c r="G91" s="222">
        <v>1</v>
      </c>
      <c r="H91" s="222"/>
      <c r="I91" s="221">
        <v>0</v>
      </c>
      <c r="J91" s="221">
        <v>0</v>
      </c>
      <c r="K91" s="221">
        <v>0</v>
      </c>
      <c r="L91" s="221">
        <v>1000</v>
      </c>
      <c r="M91" s="223"/>
      <c r="N91" s="221">
        <v>0</v>
      </c>
      <c r="O91" s="221">
        <v>0</v>
      </c>
      <c r="P91" s="221">
        <v>0</v>
      </c>
      <c r="Q91" s="221">
        <v>0</v>
      </c>
      <c r="R91" s="221">
        <v>1000</v>
      </c>
      <c r="S91" s="222">
        <v>1536</v>
      </c>
      <c r="T91" s="221">
        <v>1536000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0"/>
      <c r="AF91" s="220"/>
      <c r="AG91" s="222">
        <v>0</v>
      </c>
      <c r="AH91" s="224">
        <v>21</v>
      </c>
      <c r="AI91" s="224">
        <v>30</v>
      </c>
      <c r="AJ91" s="224">
        <v>21</v>
      </c>
      <c r="AK91" s="224">
        <v>360</v>
      </c>
      <c r="AL91" s="220"/>
      <c r="AM91" s="222"/>
      <c r="AN91" s="220"/>
      <c r="AO91" s="222"/>
      <c r="AP91" s="222">
        <v>0</v>
      </c>
      <c r="AQ91" s="222">
        <v>0</v>
      </c>
      <c r="AR91" s="224">
        <v>0</v>
      </c>
      <c r="AS91" s="224">
        <v>0</v>
      </c>
      <c r="AT91" s="221">
        <v>0</v>
      </c>
      <c r="AU91" s="221">
        <v>0</v>
      </c>
      <c r="AV91" s="221">
        <v>0</v>
      </c>
      <c r="AW91" s="221">
        <v>0</v>
      </c>
      <c r="AX91" s="221">
        <v>0</v>
      </c>
      <c r="AY91" s="221">
        <v>0</v>
      </c>
      <c r="AZ91" s="221">
        <v>0</v>
      </c>
      <c r="BA91" s="221">
        <v>0</v>
      </c>
      <c r="BB91" s="221">
        <v>0</v>
      </c>
      <c r="BC91" s="221">
        <v>0</v>
      </c>
      <c r="BD91" s="221">
        <v>0</v>
      </c>
      <c r="BE91" s="221">
        <v>0</v>
      </c>
      <c r="BF91" s="221">
        <v>0</v>
      </c>
      <c r="BG91" s="221">
        <v>0</v>
      </c>
      <c r="BH91" s="221">
        <v>0</v>
      </c>
      <c r="BI91" s="221">
        <v>0</v>
      </c>
      <c r="BJ91" s="221">
        <v>0</v>
      </c>
      <c r="BK91" s="221">
        <v>0</v>
      </c>
      <c r="BL91" s="221">
        <v>0</v>
      </c>
      <c r="BM91" s="221">
        <v>0</v>
      </c>
      <c r="BN91" s="221">
        <v>0</v>
      </c>
      <c r="BO91" s="221">
        <v>0</v>
      </c>
      <c r="BP91" s="221">
        <v>0</v>
      </c>
      <c r="BQ91" s="213" t="s">
        <v>102</v>
      </c>
    </row>
    <row r="92" spans="1:69" x14ac:dyDescent="0.3">
      <c r="A92" s="220">
        <v>46252</v>
      </c>
      <c r="B92" s="221">
        <v>1000</v>
      </c>
      <c r="C92" s="222"/>
      <c r="D92" s="221">
        <v>1000</v>
      </c>
      <c r="E92" s="222"/>
      <c r="F92" s="222"/>
      <c r="G92" s="222">
        <v>1</v>
      </c>
      <c r="H92" s="222"/>
      <c r="I92" s="221">
        <v>0</v>
      </c>
      <c r="J92" s="221">
        <v>0</v>
      </c>
      <c r="K92" s="221">
        <v>0</v>
      </c>
      <c r="L92" s="221">
        <v>1000</v>
      </c>
      <c r="M92" s="223"/>
      <c r="N92" s="221">
        <v>0</v>
      </c>
      <c r="O92" s="221">
        <v>0</v>
      </c>
      <c r="P92" s="221">
        <v>0</v>
      </c>
      <c r="Q92" s="221">
        <v>0</v>
      </c>
      <c r="R92" s="221">
        <v>1000</v>
      </c>
      <c r="S92" s="222">
        <v>1536</v>
      </c>
      <c r="T92" s="221">
        <v>1536000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0"/>
      <c r="AF92" s="220"/>
      <c r="AG92" s="222">
        <v>0</v>
      </c>
      <c r="AH92" s="224">
        <v>22</v>
      </c>
      <c r="AI92" s="224">
        <v>30</v>
      </c>
      <c r="AJ92" s="224">
        <v>22</v>
      </c>
      <c r="AK92" s="224">
        <v>360</v>
      </c>
      <c r="AL92" s="220"/>
      <c r="AM92" s="222"/>
      <c r="AN92" s="220"/>
      <c r="AO92" s="222"/>
      <c r="AP92" s="222">
        <v>0</v>
      </c>
      <c r="AQ92" s="222">
        <v>0</v>
      </c>
      <c r="AR92" s="224">
        <v>0</v>
      </c>
      <c r="AS92" s="224">
        <v>0</v>
      </c>
      <c r="AT92" s="221">
        <v>0</v>
      </c>
      <c r="AU92" s="221">
        <v>0</v>
      </c>
      <c r="AV92" s="221">
        <v>0</v>
      </c>
      <c r="AW92" s="221">
        <v>0</v>
      </c>
      <c r="AX92" s="221">
        <v>0</v>
      </c>
      <c r="AY92" s="221">
        <v>0</v>
      </c>
      <c r="AZ92" s="221">
        <v>0</v>
      </c>
      <c r="BA92" s="221">
        <v>0</v>
      </c>
      <c r="BB92" s="221">
        <v>0</v>
      </c>
      <c r="BC92" s="221">
        <v>0</v>
      </c>
      <c r="BD92" s="221">
        <v>0</v>
      </c>
      <c r="BE92" s="221">
        <v>0</v>
      </c>
      <c r="BF92" s="221">
        <v>0</v>
      </c>
      <c r="BG92" s="221">
        <v>0</v>
      </c>
      <c r="BH92" s="221">
        <v>0</v>
      </c>
      <c r="BI92" s="221">
        <v>0</v>
      </c>
      <c r="BJ92" s="221">
        <v>0</v>
      </c>
      <c r="BK92" s="221">
        <v>0</v>
      </c>
      <c r="BL92" s="221">
        <v>0</v>
      </c>
      <c r="BM92" s="221">
        <v>0</v>
      </c>
      <c r="BN92" s="221">
        <v>0</v>
      </c>
      <c r="BO92" s="221">
        <v>0</v>
      </c>
      <c r="BP92" s="221">
        <v>0</v>
      </c>
      <c r="BQ92" s="213" t="s">
        <v>102</v>
      </c>
    </row>
    <row r="93" spans="1:69" x14ac:dyDescent="0.3">
      <c r="A93" s="220">
        <v>46253</v>
      </c>
      <c r="B93" s="221">
        <v>1000</v>
      </c>
      <c r="C93" s="222"/>
      <c r="D93" s="221">
        <v>1000</v>
      </c>
      <c r="E93" s="222"/>
      <c r="F93" s="222"/>
      <c r="G93" s="222">
        <v>1</v>
      </c>
      <c r="H93" s="222"/>
      <c r="I93" s="221">
        <v>0</v>
      </c>
      <c r="J93" s="221">
        <v>0</v>
      </c>
      <c r="K93" s="221">
        <v>0</v>
      </c>
      <c r="L93" s="221">
        <v>1000</v>
      </c>
      <c r="M93" s="223"/>
      <c r="N93" s="221">
        <v>0</v>
      </c>
      <c r="O93" s="221">
        <v>0</v>
      </c>
      <c r="P93" s="221">
        <v>0</v>
      </c>
      <c r="Q93" s="221">
        <v>0</v>
      </c>
      <c r="R93" s="221">
        <v>1000</v>
      </c>
      <c r="S93" s="222">
        <v>1536</v>
      </c>
      <c r="T93" s="221">
        <v>1536000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0"/>
      <c r="AF93" s="220"/>
      <c r="AG93" s="222">
        <v>0</v>
      </c>
      <c r="AH93" s="224">
        <v>23</v>
      </c>
      <c r="AI93" s="224">
        <v>30</v>
      </c>
      <c r="AJ93" s="224">
        <v>23</v>
      </c>
      <c r="AK93" s="224">
        <v>360</v>
      </c>
      <c r="AL93" s="220"/>
      <c r="AM93" s="222"/>
      <c r="AN93" s="220"/>
      <c r="AO93" s="222"/>
      <c r="AP93" s="222">
        <v>0</v>
      </c>
      <c r="AQ93" s="222">
        <v>0</v>
      </c>
      <c r="AR93" s="224">
        <v>0</v>
      </c>
      <c r="AS93" s="224">
        <v>0</v>
      </c>
      <c r="AT93" s="221">
        <v>0</v>
      </c>
      <c r="AU93" s="221">
        <v>0</v>
      </c>
      <c r="AV93" s="221">
        <v>0</v>
      </c>
      <c r="AW93" s="221">
        <v>0</v>
      </c>
      <c r="AX93" s="221">
        <v>0</v>
      </c>
      <c r="AY93" s="221">
        <v>0</v>
      </c>
      <c r="AZ93" s="221">
        <v>0</v>
      </c>
      <c r="BA93" s="221">
        <v>0</v>
      </c>
      <c r="BB93" s="221">
        <v>0</v>
      </c>
      <c r="BC93" s="221">
        <v>0</v>
      </c>
      <c r="BD93" s="221">
        <v>0</v>
      </c>
      <c r="BE93" s="221">
        <v>0</v>
      </c>
      <c r="BF93" s="221">
        <v>0</v>
      </c>
      <c r="BG93" s="221">
        <v>0</v>
      </c>
      <c r="BH93" s="221">
        <v>0</v>
      </c>
      <c r="BI93" s="221">
        <v>0</v>
      </c>
      <c r="BJ93" s="221">
        <v>0</v>
      </c>
      <c r="BK93" s="221">
        <v>0</v>
      </c>
      <c r="BL93" s="221">
        <v>0</v>
      </c>
      <c r="BM93" s="221">
        <v>0</v>
      </c>
      <c r="BN93" s="221">
        <v>0</v>
      </c>
      <c r="BO93" s="221">
        <v>0</v>
      </c>
      <c r="BP93" s="221">
        <v>0</v>
      </c>
      <c r="BQ93" s="213" t="s">
        <v>102</v>
      </c>
    </row>
    <row r="94" spans="1:69" x14ac:dyDescent="0.3">
      <c r="A94" s="220">
        <v>46254</v>
      </c>
      <c r="B94" s="221">
        <v>1000</v>
      </c>
      <c r="C94" s="222"/>
      <c r="D94" s="221">
        <v>1000</v>
      </c>
      <c r="E94" s="222"/>
      <c r="F94" s="222"/>
      <c r="G94" s="222">
        <v>1</v>
      </c>
      <c r="H94" s="222"/>
      <c r="I94" s="221">
        <v>0</v>
      </c>
      <c r="J94" s="221">
        <v>0</v>
      </c>
      <c r="K94" s="221">
        <v>0</v>
      </c>
      <c r="L94" s="221">
        <v>1000</v>
      </c>
      <c r="M94" s="223"/>
      <c r="N94" s="221">
        <v>0</v>
      </c>
      <c r="O94" s="221">
        <v>0</v>
      </c>
      <c r="P94" s="221">
        <v>0</v>
      </c>
      <c r="Q94" s="221">
        <v>0</v>
      </c>
      <c r="R94" s="221">
        <v>1000</v>
      </c>
      <c r="S94" s="222">
        <v>1536</v>
      </c>
      <c r="T94" s="221">
        <v>1536000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0"/>
      <c r="AF94" s="220"/>
      <c r="AG94" s="222">
        <v>0</v>
      </c>
      <c r="AH94" s="224">
        <v>24</v>
      </c>
      <c r="AI94" s="224">
        <v>30</v>
      </c>
      <c r="AJ94" s="224">
        <v>24</v>
      </c>
      <c r="AK94" s="224">
        <v>360</v>
      </c>
      <c r="AL94" s="220"/>
      <c r="AM94" s="222"/>
      <c r="AN94" s="220"/>
      <c r="AO94" s="222"/>
      <c r="AP94" s="222">
        <v>0</v>
      </c>
      <c r="AQ94" s="222">
        <v>0</v>
      </c>
      <c r="AR94" s="224">
        <v>0</v>
      </c>
      <c r="AS94" s="224">
        <v>0</v>
      </c>
      <c r="AT94" s="221">
        <v>0</v>
      </c>
      <c r="AU94" s="221">
        <v>0</v>
      </c>
      <c r="AV94" s="221">
        <v>0</v>
      </c>
      <c r="AW94" s="221">
        <v>0</v>
      </c>
      <c r="AX94" s="221">
        <v>0</v>
      </c>
      <c r="AY94" s="221">
        <v>0</v>
      </c>
      <c r="AZ94" s="221">
        <v>0</v>
      </c>
      <c r="BA94" s="221">
        <v>0</v>
      </c>
      <c r="BB94" s="221">
        <v>0</v>
      </c>
      <c r="BC94" s="221">
        <v>0</v>
      </c>
      <c r="BD94" s="221">
        <v>0</v>
      </c>
      <c r="BE94" s="221">
        <v>0</v>
      </c>
      <c r="BF94" s="221">
        <v>0</v>
      </c>
      <c r="BG94" s="221">
        <v>0</v>
      </c>
      <c r="BH94" s="221">
        <v>0</v>
      </c>
      <c r="BI94" s="221">
        <v>0</v>
      </c>
      <c r="BJ94" s="221">
        <v>0</v>
      </c>
      <c r="BK94" s="221">
        <v>0</v>
      </c>
      <c r="BL94" s="221">
        <v>0</v>
      </c>
      <c r="BM94" s="221">
        <v>0</v>
      </c>
      <c r="BN94" s="221">
        <v>0</v>
      </c>
      <c r="BO94" s="221">
        <v>0</v>
      </c>
      <c r="BP94" s="221">
        <v>0</v>
      </c>
      <c r="BQ94" s="213" t="s">
        <v>102</v>
      </c>
    </row>
    <row r="95" spans="1:69" x14ac:dyDescent="0.3">
      <c r="A95" s="220">
        <v>46255</v>
      </c>
      <c r="B95" s="221">
        <v>1000</v>
      </c>
      <c r="C95" s="222"/>
      <c r="D95" s="221">
        <v>1000</v>
      </c>
      <c r="E95" s="222"/>
      <c r="F95" s="222"/>
      <c r="G95" s="222">
        <v>1</v>
      </c>
      <c r="H95" s="222"/>
      <c r="I95" s="221">
        <v>0</v>
      </c>
      <c r="J95" s="221">
        <v>0</v>
      </c>
      <c r="K95" s="221">
        <v>0</v>
      </c>
      <c r="L95" s="221">
        <v>1000</v>
      </c>
      <c r="M95" s="223"/>
      <c r="N95" s="221">
        <v>0</v>
      </c>
      <c r="O95" s="221">
        <v>0</v>
      </c>
      <c r="P95" s="221">
        <v>0</v>
      </c>
      <c r="Q95" s="221">
        <v>0</v>
      </c>
      <c r="R95" s="221">
        <v>1000</v>
      </c>
      <c r="S95" s="222">
        <v>1536</v>
      </c>
      <c r="T95" s="221">
        <v>1536000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0</v>
      </c>
      <c r="AA95" s="221">
        <v>0</v>
      </c>
      <c r="AB95" s="221">
        <v>0</v>
      </c>
      <c r="AC95" s="221">
        <v>0</v>
      </c>
      <c r="AD95" s="221">
        <v>0</v>
      </c>
      <c r="AE95" s="220"/>
      <c r="AF95" s="220"/>
      <c r="AG95" s="222">
        <v>0</v>
      </c>
      <c r="AH95" s="224">
        <v>25</v>
      </c>
      <c r="AI95" s="224">
        <v>30</v>
      </c>
      <c r="AJ95" s="224">
        <v>25</v>
      </c>
      <c r="AK95" s="224">
        <v>360</v>
      </c>
      <c r="AL95" s="220"/>
      <c r="AM95" s="222"/>
      <c r="AN95" s="220"/>
      <c r="AO95" s="222"/>
      <c r="AP95" s="222">
        <v>0</v>
      </c>
      <c r="AQ95" s="222">
        <v>0</v>
      </c>
      <c r="AR95" s="224">
        <v>0</v>
      </c>
      <c r="AS95" s="224">
        <v>0</v>
      </c>
      <c r="AT95" s="221">
        <v>0</v>
      </c>
      <c r="AU95" s="221">
        <v>0</v>
      </c>
      <c r="AV95" s="221">
        <v>0</v>
      </c>
      <c r="AW95" s="221">
        <v>0</v>
      </c>
      <c r="AX95" s="221">
        <v>0</v>
      </c>
      <c r="AY95" s="221">
        <v>0</v>
      </c>
      <c r="AZ95" s="221">
        <v>0</v>
      </c>
      <c r="BA95" s="221">
        <v>0</v>
      </c>
      <c r="BB95" s="221">
        <v>0</v>
      </c>
      <c r="BC95" s="221">
        <v>0</v>
      </c>
      <c r="BD95" s="221">
        <v>0</v>
      </c>
      <c r="BE95" s="221">
        <v>0</v>
      </c>
      <c r="BF95" s="221">
        <v>0</v>
      </c>
      <c r="BG95" s="221">
        <v>0</v>
      </c>
      <c r="BH95" s="221">
        <v>0</v>
      </c>
      <c r="BI95" s="221">
        <v>0</v>
      </c>
      <c r="BJ95" s="221">
        <v>0</v>
      </c>
      <c r="BK95" s="221">
        <v>0</v>
      </c>
      <c r="BL95" s="221">
        <v>0</v>
      </c>
      <c r="BM95" s="221">
        <v>0</v>
      </c>
      <c r="BN95" s="221">
        <v>0</v>
      </c>
      <c r="BO95" s="221">
        <v>0</v>
      </c>
      <c r="BP95" s="221">
        <v>0</v>
      </c>
      <c r="BQ95" s="213" t="s">
        <v>102</v>
      </c>
    </row>
    <row r="96" spans="1:69" x14ac:dyDescent="0.3">
      <c r="A96" s="220">
        <v>46256</v>
      </c>
      <c r="B96" s="221">
        <v>1000</v>
      </c>
      <c r="C96" s="222"/>
      <c r="D96" s="221">
        <v>1000</v>
      </c>
      <c r="E96" s="222"/>
      <c r="F96" s="222"/>
      <c r="G96" s="222">
        <v>1</v>
      </c>
      <c r="H96" s="222"/>
      <c r="I96" s="221">
        <v>0</v>
      </c>
      <c r="J96" s="221">
        <v>0</v>
      </c>
      <c r="K96" s="221">
        <v>0</v>
      </c>
      <c r="L96" s="221">
        <v>1000</v>
      </c>
      <c r="M96" s="223"/>
      <c r="N96" s="221">
        <v>0</v>
      </c>
      <c r="O96" s="221">
        <v>0</v>
      </c>
      <c r="P96" s="221">
        <v>0</v>
      </c>
      <c r="Q96" s="221">
        <v>0</v>
      </c>
      <c r="R96" s="221">
        <v>1000</v>
      </c>
      <c r="S96" s="222">
        <v>1536</v>
      </c>
      <c r="T96" s="221">
        <v>1536000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0"/>
      <c r="AF96" s="220"/>
      <c r="AG96" s="222">
        <v>0</v>
      </c>
      <c r="AH96" s="224">
        <v>26</v>
      </c>
      <c r="AI96" s="224">
        <v>30</v>
      </c>
      <c r="AJ96" s="224">
        <v>26</v>
      </c>
      <c r="AK96" s="224">
        <v>360</v>
      </c>
      <c r="AL96" s="220"/>
      <c r="AM96" s="222"/>
      <c r="AN96" s="220"/>
      <c r="AO96" s="222"/>
      <c r="AP96" s="222">
        <v>0</v>
      </c>
      <c r="AQ96" s="222">
        <v>0</v>
      </c>
      <c r="AR96" s="224">
        <v>0</v>
      </c>
      <c r="AS96" s="224">
        <v>0</v>
      </c>
      <c r="AT96" s="221">
        <v>0</v>
      </c>
      <c r="AU96" s="221">
        <v>0</v>
      </c>
      <c r="AV96" s="221">
        <v>0</v>
      </c>
      <c r="AW96" s="221">
        <v>0</v>
      </c>
      <c r="AX96" s="221">
        <v>0</v>
      </c>
      <c r="AY96" s="221">
        <v>0</v>
      </c>
      <c r="AZ96" s="221">
        <v>0</v>
      </c>
      <c r="BA96" s="221">
        <v>0</v>
      </c>
      <c r="BB96" s="221">
        <v>0</v>
      </c>
      <c r="BC96" s="221">
        <v>0</v>
      </c>
      <c r="BD96" s="221">
        <v>0</v>
      </c>
      <c r="BE96" s="221">
        <v>0</v>
      </c>
      <c r="BF96" s="221">
        <v>0</v>
      </c>
      <c r="BG96" s="221">
        <v>0</v>
      </c>
      <c r="BH96" s="221">
        <v>0</v>
      </c>
      <c r="BI96" s="221">
        <v>0</v>
      </c>
      <c r="BJ96" s="221">
        <v>0</v>
      </c>
      <c r="BK96" s="221">
        <v>0</v>
      </c>
      <c r="BL96" s="221">
        <v>0</v>
      </c>
      <c r="BM96" s="221">
        <v>0</v>
      </c>
      <c r="BN96" s="221">
        <v>0</v>
      </c>
      <c r="BO96" s="221">
        <v>0</v>
      </c>
      <c r="BP96" s="221">
        <v>0</v>
      </c>
      <c r="BQ96" s="213" t="s">
        <v>102</v>
      </c>
    </row>
    <row r="97" spans="1:69" x14ac:dyDescent="0.3">
      <c r="A97" s="220">
        <v>46257</v>
      </c>
      <c r="B97" s="221">
        <v>1000</v>
      </c>
      <c r="C97" s="222"/>
      <c r="D97" s="221">
        <v>1000</v>
      </c>
      <c r="E97" s="222"/>
      <c r="F97" s="222"/>
      <c r="G97" s="222">
        <v>1</v>
      </c>
      <c r="H97" s="222"/>
      <c r="I97" s="221">
        <v>0</v>
      </c>
      <c r="J97" s="221">
        <v>0</v>
      </c>
      <c r="K97" s="221">
        <v>0</v>
      </c>
      <c r="L97" s="221">
        <v>1000</v>
      </c>
      <c r="M97" s="223"/>
      <c r="N97" s="221">
        <v>0</v>
      </c>
      <c r="O97" s="221">
        <v>0</v>
      </c>
      <c r="P97" s="221">
        <v>0</v>
      </c>
      <c r="Q97" s="221">
        <v>0</v>
      </c>
      <c r="R97" s="221">
        <v>1000</v>
      </c>
      <c r="S97" s="222">
        <v>1536</v>
      </c>
      <c r="T97" s="221">
        <v>1536000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0</v>
      </c>
      <c r="AA97" s="221">
        <v>0</v>
      </c>
      <c r="AB97" s="221">
        <v>0</v>
      </c>
      <c r="AC97" s="221">
        <v>0</v>
      </c>
      <c r="AD97" s="221">
        <v>0</v>
      </c>
      <c r="AE97" s="220"/>
      <c r="AF97" s="220"/>
      <c r="AG97" s="222">
        <v>0</v>
      </c>
      <c r="AH97" s="224">
        <v>27</v>
      </c>
      <c r="AI97" s="224">
        <v>30</v>
      </c>
      <c r="AJ97" s="224">
        <v>27</v>
      </c>
      <c r="AK97" s="224">
        <v>360</v>
      </c>
      <c r="AL97" s="220"/>
      <c r="AM97" s="222"/>
      <c r="AN97" s="220"/>
      <c r="AO97" s="222"/>
      <c r="AP97" s="222">
        <v>0</v>
      </c>
      <c r="AQ97" s="222">
        <v>0</v>
      </c>
      <c r="AR97" s="224">
        <v>0</v>
      </c>
      <c r="AS97" s="224">
        <v>0</v>
      </c>
      <c r="AT97" s="221">
        <v>0</v>
      </c>
      <c r="AU97" s="221">
        <v>0</v>
      </c>
      <c r="AV97" s="221">
        <v>0</v>
      </c>
      <c r="AW97" s="221">
        <v>0</v>
      </c>
      <c r="AX97" s="221">
        <v>0</v>
      </c>
      <c r="AY97" s="221">
        <v>0</v>
      </c>
      <c r="AZ97" s="221">
        <v>0</v>
      </c>
      <c r="BA97" s="221">
        <v>0</v>
      </c>
      <c r="BB97" s="221">
        <v>0</v>
      </c>
      <c r="BC97" s="221">
        <v>0</v>
      </c>
      <c r="BD97" s="221">
        <v>0</v>
      </c>
      <c r="BE97" s="221">
        <v>0</v>
      </c>
      <c r="BF97" s="221">
        <v>0</v>
      </c>
      <c r="BG97" s="221">
        <v>0</v>
      </c>
      <c r="BH97" s="221">
        <v>0</v>
      </c>
      <c r="BI97" s="221">
        <v>0</v>
      </c>
      <c r="BJ97" s="221">
        <v>0</v>
      </c>
      <c r="BK97" s="221">
        <v>0</v>
      </c>
      <c r="BL97" s="221">
        <v>0</v>
      </c>
      <c r="BM97" s="221">
        <v>0</v>
      </c>
      <c r="BN97" s="221">
        <v>0</v>
      </c>
      <c r="BO97" s="221">
        <v>0</v>
      </c>
      <c r="BP97" s="221">
        <v>0</v>
      </c>
      <c r="BQ97" s="213" t="s">
        <v>102</v>
      </c>
    </row>
    <row r="98" spans="1:69" x14ac:dyDescent="0.3">
      <c r="A98" s="220">
        <v>46258</v>
      </c>
      <c r="B98" s="221">
        <v>1000</v>
      </c>
      <c r="C98" s="222"/>
      <c r="D98" s="221">
        <v>1000</v>
      </c>
      <c r="E98" s="222"/>
      <c r="F98" s="222"/>
      <c r="G98" s="222">
        <v>1</v>
      </c>
      <c r="H98" s="222"/>
      <c r="I98" s="221">
        <v>0</v>
      </c>
      <c r="J98" s="221">
        <v>0</v>
      </c>
      <c r="K98" s="221">
        <v>0</v>
      </c>
      <c r="L98" s="221">
        <v>1000</v>
      </c>
      <c r="M98" s="223"/>
      <c r="N98" s="221">
        <v>0</v>
      </c>
      <c r="O98" s="221">
        <v>0</v>
      </c>
      <c r="P98" s="221">
        <v>0</v>
      </c>
      <c r="Q98" s="221">
        <v>0</v>
      </c>
      <c r="R98" s="221">
        <v>1000</v>
      </c>
      <c r="S98" s="222">
        <v>1536</v>
      </c>
      <c r="T98" s="221">
        <v>1536000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0"/>
      <c r="AF98" s="220"/>
      <c r="AG98" s="222">
        <v>0</v>
      </c>
      <c r="AH98" s="224">
        <v>28</v>
      </c>
      <c r="AI98" s="224">
        <v>30</v>
      </c>
      <c r="AJ98" s="224">
        <v>28</v>
      </c>
      <c r="AK98" s="224">
        <v>360</v>
      </c>
      <c r="AL98" s="220"/>
      <c r="AM98" s="222"/>
      <c r="AN98" s="220"/>
      <c r="AO98" s="222"/>
      <c r="AP98" s="222">
        <v>0</v>
      </c>
      <c r="AQ98" s="222">
        <v>0</v>
      </c>
      <c r="AR98" s="224">
        <v>0</v>
      </c>
      <c r="AS98" s="224">
        <v>0</v>
      </c>
      <c r="AT98" s="221">
        <v>0</v>
      </c>
      <c r="AU98" s="221">
        <v>0</v>
      </c>
      <c r="AV98" s="221">
        <v>0</v>
      </c>
      <c r="AW98" s="221">
        <v>0</v>
      </c>
      <c r="AX98" s="221">
        <v>0</v>
      </c>
      <c r="AY98" s="221">
        <v>0</v>
      </c>
      <c r="AZ98" s="221">
        <v>0</v>
      </c>
      <c r="BA98" s="221">
        <v>0</v>
      </c>
      <c r="BB98" s="221">
        <v>0</v>
      </c>
      <c r="BC98" s="221">
        <v>0</v>
      </c>
      <c r="BD98" s="221">
        <v>0</v>
      </c>
      <c r="BE98" s="221">
        <v>0</v>
      </c>
      <c r="BF98" s="221">
        <v>0</v>
      </c>
      <c r="BG98" s="221">
        <v>0</v>
      </c>
      <c r="BH98" s="221">
        <v>0</v>
      </c>
      <c r="BI98" s="221">
        <v>0</v>
      </c>
      <c r="BJ98" s="221">
        <v>0</v>
      </c>
      <c r="BK98" s="221">
        <v>0</v>
      </c>
      <c r="BL98" s="221">
        <v>0</v>
      </c>
      <c r="BM98" s="221">
        <v>0</v>
      </c>
      <c r="BN98" s="221">
        <v>0</v>
      </c>
      <c r="BO98" s="221">
        <v>0</v>
      </c>
      <c r="BP98" s="221">
        <v>0</v>
      </c>
      <c r="BQ98" s="213" t="s">
        <v>102</v>
      </c>
    </row>
    <row r="99" spans="1:69" x14ac:dyDescent="0.3">
      <c r="A99" s="220">
        <v>46259</v>
      </c>
      <c r="B99" s="221">
        <v>1000</v>
      </c>
      <c r="C99" s="222"/>
      <c r="D99" s="221">
        <v>1000</v>
      </c>
      <c r="E99" s="222"/>
      <c r="F99" s="222"/>
      <c r="G99" s="222">
        <v>1</v>
      </c>
      <c r="H99" s="222"/>
      <c r="I99" s="221">
        <v>0</v>
      </c>
      <c r="J99" s="221">
        <v>0</v>
      </c>
      <c r="K99" s="221">
        <v>0</v>
      </c>
      <c r="L99" s="221">
        <v>1000</v>
      </c>
      <c r="M99" s="223"/>
      <c r="N99" s="221">
        <v>0</v>
      </c>
      <c r="O99" s="221">
        <v>0</v>
      </c>
      <c r="P99" s="221">
        <v>0</v>
      </c>
      <c r="Q99" s="221">
        <v>0</v>
      </c>
      <c r="R99" s="221">
        <v>1000</v>
      </c>
      <c r="S99" s="222">
        <v>1536</v>
      </c>
      <c r="T99" s="221">
        <v>1536000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0"/>
      <c r="AF99" s="220"/>
      <c r="AG99" s="222">
        <v>0</v>
      </c>
      <c r="AH99" s="224">
        <v>29</v>
      </c>
      <c r="AI99" s="224">
        <v>30</v>
      </c>
      <c r="AJ99" s="224">
        <v>29</v>
      </c>
      <c r="AK99" s="224">
        <v>360</v>
      </c>
      <c r="AL99" s="220"/>
      <c r="AM99" s="222"/>
      <c r="AN99" s="220"/>
      <c r="AO99" s="222"/>
      <c r="AP99" s="222">
        <v>0</v>
      </c>
      <c r="AQ99" s="222">
        <v>0</v>
      </c>
      <c r="AR99" s="224">
        <v>0</v>
      </c>
      <c r="AS99" s="224">
        <v>0</v>
      </c>
      <c r="AT99" s="221">
        <v>0</v>
      </c>
      <c r="AU99" s="221">
        <v>0</v>
      </c>
      <c r="AV99" s="221">
        <v>0</v>
      </c>
      <c r="AW99" s="221">
        <v>0</v>
      </c>
      <c r="AX99" s="221">
        <v>0</v>
      </c>
      <c r="AY99" s="221">
        <v>0</v>
      </c>
      <c r="AZ99" s="221">
        <v>0</v>
      </c>
      <c r="BA99" s="221">
        <v>0</v>
      </c>
      <c r="BB99" s="221">
        <v>0</v>
      </c>
      <c r="BC99" s="221">
        <v>0</v>
      </c>
      <c r="BD99" s="221">
        <v>0</v>
      </c>
      <c r="BE99" s="221">
        <v>0</v>
      </c>
      <c r="BF99" s="221">
        <v>0</v>
      </c>
      <c r="BG99" s="221">
        <v>0</v>
      </c>
      <c r="BH99" s="221">
        <v>0</v>
      </c>
      <c r="BI99" s="221">
        <v>0</v>
      </c>
      <c r="BJ99" s="221">
        <v>0</v>
      </c>
      <c r="BK99" s="221">
        <v>0</v>
      </c>
      <c r="BL99" s="221">
        <v>0</v>
      </c>
      <c r="BM99" s="221">
        <v>0</v>
      </c>
      <c r="BN99" s="221">
        <v>0</v>
      </c>
      <c r="BO99" s="221">
        <v>0</v>
      </c>
      <c r="BP99" s="221">
        <v>0</v>
      </c>
      <c r="BQ99" s="213" t="s">
        <v>102</v>
      </c>
    </row>
    <row r="100" spans="1:69" x14ac:dyDescent="0.3">
      <c r="A100" s="214">
        <v>46260</v>
      </c>
      <c r="B100" s="215">
        <v>1000</v>
      </c>
      <c r="C100" s="216"/>
      <c r="D100" s="215">
        <v>1000</v>
      </c>
      <c r="E100" s="216"/>
      <c r="F100" s="216"/>
      <c r="G100" s="216">
        <v>1</v>
      </c>
      <c r="H100" s="216"/>
      <c r="I100" s="215">
        <v>0</v>
      </c>
      <c r="J100" s="215">
        <v>0</v>
      </c>
      <c r="K100" s="215">
        <v>0</v>
      </c>
      <c r="L100" s="215">
        <v>1000</v>
      </c>
      <c r="M100" s="217">
        <v>0</v>
      </c>
      <c r="N100" s="215">
        <v>0</v>
      </c>
      <c r="O100" s="215">
        <v>0</v>
      </c>
      <c r="P100" s="215">
        <v>0</v>
      </c>
      <c r="Q100" s="215">
        <v>0</v>
      </c>
      <c r="R100" s="215">
        <v>1000</v>
      </c>
      <c r="S100" s="216">
        <v>1536</v>
      </c>
      <c r="T100" s="215">
        <v>1536000</v>
      </c>
      <c r="U100" s="215">
        <v>0</v>
      </c>
      <c r="V100" s="215">
        <v>0</v>
      </c>
      <c r="W100" s="215">
        <v>0</v>
      </c>
      <c r="X100" s="215">
        <v>0</v>
      </c>
      <c r="Y100" s="215">
        <v>0</v>
      </c>
      <c r="Z100" s="215">
        <v>0</v>
      </c>
      <c r="AA100" s="215">
        <v>0</v>
      </c>
      <c r="AB100" s="215">
        <v>0</v>
      </c>
      <c r="AC100" s="215">
        <v>0</v>
      </c>
      <c r="AD100" s="215">
        <v>0</v>
      </c>
      <c r="AE100" s="214"/>
      <c r="AF100" s="214"/>
      <c r="AG100" s="216">
        <v>0</v>
      </c>
      <c r="AH100" s="218">
        <v>30</v>
      </c>
      <c r="AI100" s="218">
        <v>30</v>
      </c>
      <c r="AJ100" s="218">
        <v>30</v>
      </c>
      <c r="AK100" s="218">
        <v>360</v>
      </c>
      <c r="AL100" s="214"/>
      <c r="AM100" s="216"/>
      <c r="AN100" s="214"/>
      <c r="AO100" s="216"/>
      <c r="AP100" s="216">
        <v>0</v>
      </c>
      <c r="AQ100" s="216">
        <v>0</v>
      </c>
      <c r="AR100" s="218">
        <v>0</v>
      </c>
      <c r="AS100" s="218">
        <v>0</v>
      </c>
      <c r="AT100" s="215">
        <v>0</v>
      </c>
      <c r="AU100" s="215">
        <v>0</v>
      </c>
      <c r="AV100" s="215">
        <v>0</v>
      </c>
      <c r="AW100" s="215">
        <v>0</v>
      </c>
      <c r="AX100" s="215">
        <v>0</v>
      </c>
      <c r="AY100" s="215">
        <v>0</v>
      </c>
      <c r="AZ100" s="215">
        <v>0</v>
      </c>
      <c r="BA100" s="215">
        <v>0</v>
      </c>
      <c r="BB100" s="215">
        <v>0</v>
      </c>
      <c r="BC100" s="215">
        <v>0</v>
      </c>
      <c r="BD100" s="215">
        <v>0</v>
      </c>
      <c r="BE100" s="215">
        <v>0</v>
      </c>
      <c r="BF100" s="215">
        <v>0</v>
      </c>
      <c r="BG100" s="215">
        <v>0</v>
      </c>
      <c r="BH100" s="215">
        <v>0</v>
      </c>
      <c r="BI100" s="215">
        <v>0</v>
      </c>
      <c r="BJ100" s="215">
        <v>0</v>
      </c>
      <c r="BK100" s="215">
        <v>0</v>
      </c>
      <c r="BL100" s="215">
        <v>0</v>
      </c>
      <c r="BM100" s="215">
        <v>0</v>
      </c>
      <c r="BN100" s="215">
        <v>0</v>
      </c>
      <c r="BO100" s="215">
        <v>0</v>
      </c>
      <c r="BP100" s="215">
        <v>0</v>
      </c>
      <c r="BQ100" s="219" t="s">
        <v>102</v>
      </c>
    </row>
    <row r="101" spans="1:69" x14ac:dyDescent="0.3">
      <c r="A101" s="220">
        <v>46261</v>
      </c>
      <c r="B101" s="221">
        <v>1000</v>
      </c>
      <c r="C101" s="222"/>
      <c r="D101" s="221">
        <v>1000</v>
      </c>
      <c r="E101" s="222"/>
      <c r="F101" s="222"/>
      <c r="G101" s="222">
        <v>1</v>
      </c>
      <c r="H101" s="222"/>
      <c r="I101" s="221">
        <v>0</v>
      </c>
      <c r="J101" s="221">
        <v>0</v>
      </c>
      <c r="K101" s="221">
        <v>0</v>
      </c>
      <c r="L101" s="221">
        <v>1000</v>
      </c>
      <c r="M101" s="223"/>
      <c r="N101" s="221">
        <v>0</v>
      </c>
      <c r="O101" s="221">
        <v>0</v>
      </c>
      <c r="P101" s="221">
        <v>0</v>
      </c>
      <c r="Q101" s="221">
        <v>0</v>
      </c>
      <c r="R101" s="221">
        <v>1000</v>
      </c>
      <c r="S101" s="222">
        <v>1536</v>
      </c>
      <c r="T101" s="221">
        <v>1536000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0"/>
      <c r="AF101" s="220"/>
      <c r="AG101" s="222">
        <v>0</v>
      </c>
      <c r="AH101" s="224">
        <v>1</v>
      </c>
      <c r="AI101" s="224">
        <v>33</v>
      </c>
      <c r="AJ101" s="224">
        <v>1</v>
      </c>
      <c r="AK101" s="224">
        <v>360</v>
      </c>
      <c r="AL101" s="220"/>
      <c r="AM101" s="222"/>
      <c r="AN101" s="220"/>
      <c r="AO101" s="222"/>
      <c r="AP101" s="222">
        <v>0</v>
      </c>
      <c r="AQ101" s="222">
        <v>0</v>
      </c>
      <c r="AR101" s="224">
        <v>0</v>
      </c>
      <c r="AS101" s="224">
        <v>0</v>
      </c>
      <c r="AT101" s="221">
        <v>0</v>
      </c>
      <c r="AU101" s="221">
        <v>0</v>
      </c>
      <c r="AV101" s="221">
        <v>0</v>
      </c>
      <c r="AW101" s="221">
        <v>0</v>
      </c>
      <c r="AX101" s="221">
        <v>0</v>
      </c>
      <c r="AY101" s="221">
        <v>0</v>
      </c>
      <c r="AZ101" s="221">
        <v>0</v>
      </c>
      <c r="BA101" s="221">
        <v>0</v>
      </c>
      <c r="BB101" s="221">
        <v>0</v>
      </c>
      <c r="BC101" s="221">
        <v>0</v>
      </c>
      <c r="BD101" s="221">
        <v>0</v>
      </c>
      <c r="BE101" s="221">
        <v>0</v>
      </c>
      <c r="BF101" s="221">
        <v>0</v>
      </c>
      <c r="BG101" s="221">
        <v>0</v>
      </c>
      <c r="BH101" s="221">
        <v>0</v>
      </c>
      <c r="BI101" s="221">
        <v>0</v>
      </c>
      <c r="BJ101" s="221">
        <v>0</v>
      </c>
      <c r="BK101" s="221">
        <v>0</v>
      </c>
      <c r="BL101" s="221">
        <v>0</v>
      </c>
      <c r="BM101" s="221">
        <v>0</v>
      </c>
      <c r="BN101" s="221">
        <v>0</v>
      </c>
      <c r="BO101" s="221">
        <v>0</v>
      </c>
      <c r="BP101" s="221">
        <v>0</v>
      </c>
      <c r="BQ101" s="213" t="s">
        <v>102</v>
      </c>
    </row>
    <row r="102" spans="1:69" x14ac:dyDescent="0.3">
      <c r="A102" s="220">
        <v>46262</v>
      </c>
      <c r="B102" s="221">
        <v>1000</v>
      </c>
      <c r="C102" s="222"/>
      <c r="D102" s="221">
        <v>1000</v>
      </c>
      <c r="E102" s="222"/>
      <c r="F102" s="222"/>
      <c r="G102" s="222">
        <v>1</v>
      </c>
      <c r="H102" s="222"/>
      <c r="I102" s="221">
        <v>0</v>
      </c>
      <c r="J102" s="221">
        <v>0</v>
      </c>
      <c r="K102" s="221">
        <v>0</v>
      </c>
      <c r="L102" s="221">
        <v>1000</v>
      </c>
      <c r="M102" s="223"/>
      <c r="N102" s="221">
        <v>0</v>
      </c>
      <c r="O102" s="221">
        <v>0</v>
      </c>
      <c r="P102" s="221">
        <v>0</v>
      </c>
      <c r="Q102" s="221">
        <v>0</v>
      </c>
      <c r="R102" s="221">
        <v>1000</v>
      </c>
      <c r="S102" s="222">
        <v>1536</v>
      </c>
      <c r="T102" s="221">
        <v>1536000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0"/>
      <c r="AF102" s="220"/>
      <c r="AG102" s="222">
        <v>0</v>
      </c>
      <c r="AH102" s="224">
        <v>2</v>
      </c>
      <c r="AI102" s="224">
        <v>33</v>
      </c>
      <c r="AJ102" s="224">
        <v>2</v>
      </c>
      <c r="AK102" s="224">
        <v>360</v>
      </c>
      <c r="AL102" s="220"/>
      <c r="AM102" s="222"/>
      <c r="AN102" s="220"/>
      <c r="AO102" s="222"/>
      <c r="AP102" s="222">
        <v>0</v>
      </c>
      <c r="AQ102" s="222">
        <v>0</v>
      </c>
      <c r="AR102" s="224">
        <v>0</v>
      </c>
      <c r="AS102" s="224">
        <v>0</v>
      </c>
      <c r="AT102" s="221">
        <v>0</v>
      </c>
      <c r="AU102" s="221">
        <v>0</v>
      </c>
      <c r="AV102" s="221">
        <v>0</v>
      </c>
      <c r="AW102" s="221">
        <v>0</v>
      </c>
      <c r="AX102" s="221">
        <v>0</v>
      </c>
      <c r="AY102" s="221">
        <v>0</v>
      </c>
      <c r="AZ102" s="221">
        <v>0</v>
      </c>
      <c r="BA102" s="221">
        <v>0</v>
      </c>
      <c r="BB102" s="221">
        <v>0</v>
      </c>
      <c r="BC102" s="221">
        <v>0</v>
      </c>
      <c r="BD102" s="221">
        <v>0</v>
      </c>
      <c r="BE102" s="221">
        <v>0</v>
      </c>
      <c r="BF102" s="221">
        <v>0</v>
      </c>
      <c r="BG102" s="221">
        <v>0</v>
      </c>
      <c r="BH102" s="221">
        <v>0</v>
      </c>
      <c r="BI102" s="221">
        <v>0</v>
      </c>
      <c r="BJ102" s="221">
        <v>0</v>
      </c>
      <c r="BK102" s="221">
        <v>0</v>
      </c>
      <c r="BL102" s="221">
        <v>0</v>
      </c>
      <c r="BM102" s="221">
        <v>0</v>
      </c>
      <c r="BN102" s="221">
        <v>0</v>
      </c>
      <c r="BO102" s="221">
        <v>0</v>
      </c>
      <c r="BP102" s="221">
        <v>0</v>
      </c>
      <c r="BQ102" s="213" t="s">
        <v>102</v>
      </c>
    </row>
    <row r="103" spans="1:69" x14ac:dyDescent="0.3">
      <c r="A103" s="220">
        <v>46263</v>
      </c>
      <c r="B103" s="221">
        <v>1000</v>
      </c>
      <c r="C103" s="222"/>
      <c r="D103" s="221">
        <v>1000</v>
      </c>
      <c r="E103" s="222"/>
      <c r="F103" s="222"/>
      <c r="G103" s="222">
        <v>1</v>
      </c>
      <c r="H103" s="222"/>
      <c r="I103" s="221">
        <v>0</v>
      </c>
      <c r="J103" s="221">
        <v>0</v>
      </c>
      <c r="K103" s="221">
        <v>0</v>
      </c>
      <c r="L103" s="221">
        <v>1000</v>
      </c>
      <c r="M103" s="223"/>
      <c r="N103" s="221">
        <v>0</v>
      </c>
      <c r="O103" s="221">
        <v>0</v>
      </c>
      <c r="P103" s="221">
        <v>0</v>
      </c>
      <c r="Q103" s="221">
        <v>0</v>
      </c>
      <c r="R103" s="221">
        <v>1000</v>
      </c>
      <c r="S103" s="222">
        <v>1536</v>
      </c>
      <c r="T103" s="221">
        <v>1536000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0"/>
      <c r="AF103" s="220"/>
      <c r="AG103" s="222">
        <v>0</v>
      </c>
      <c r="AH103" s="224">
        <v>3</v>
      </c>
      <c r="AI103" s="224">
        <v>33</v>
      </c>
      <c r="AJ103" s="224">
        <v>3</v>
      </c>
      <c r="AK103" s="224">
        <v>360</v>
      </c>
      <c r="AL103" s="220"/>
      <c r="AM103" s="222"/>
      <c r="AN103" s="220"/>
      <c r="AO103" s="222"/>
      <c r="AP103" s="222">
        <v>0</v>
      </c>
      <c r="AQ103" s="222">
        <v>0</v>
      </c>
      <c r="AR103" s="224">
        <v>0</v>
      </c>
      <c r="AS103" s="224">
        <v>0</v>
      </c>
      <c r="AT103" s="221">
        <v>0</v>
      </c>
      <c r="AU103" s="221">
        <v>0</v>
      </c>
      <c r="AV103" s="221">
        <v>0</v>
      </c>
      <c r="AW103" s="221">
        <v>0</v>
      </c>
      <c r="AX103" s="221">
        <v>0</v>
      </c>
      <c r="AY103" s="221">
        <v>0</v>
      </c>
      <c r="AZ103" s="221">
        <v>0</v>
      </c>
      <c r="BA103" s="221">
        <v>0</v>
      </c>
      <c r="BB103" s="221">
        <v>0</v>
      </c>
      <c r="BC103" s="221">
        <v>0</v>
      </c>
      <c r="BD103" s="221">
        <v>0</v>
      </c>
      <c r="BE103" s="221">
        <v>0</v>
      </c>
      <c r="BF103" s="221">
        <v>0</v>
      </c>
      <c r="BG103" s="221">
        <v>0</v>
      </c>
      <c r="BH103" s="221">
        <v>0</v>
      </c>
      <c r="BI103" s="221">
        <v>0</v>
      </c>
      <c r="BJ103" s="221">
        <v>0</v>
      </c>
      <c r="BK103" s="221">
        <v>0</v>
      </c>
      <c r="BL103" s="221">
        <v>0</v>
      </c>
      <c r="BM103" s="221">
        <v>0</v>
      </c>
      <c r="BN103" s="221">
        <v>0</v>
      </c>
      <c r="BO103" s="221">
        <v>0</v>
      </c>
      <c r="BP103" s="221">
        <v>0</v>
      </c>
      <c r="BQ103" s="213" t="s">
        <v>102</v>
      </c>
    </row>
    <row r="104" spans="1:69" x14ac:dyDescent="0.3">
      <c r="A104" s="220">
        <v>46264</v>
      </c>
      <c r="B104" s="221">
        <v>1000</v>
      </c>
      <c r="C104" s="222"/>
      <c r="D104" s="221">
        <v>1000</v>
      </c>
      <c r="E104" s="222"/>
      <c r="F104" s="222"/>
      <c r="G104" s="222">
        <v>1</v>
      </c>
      <c r="H104" s="222"/>
      <c r="I104" s="221">
        <v>0</v>
      </c>
      <c r="J104" s="221">
        <v>0</v>
      </c>
      <c r="K104" s="221">
        <v>0</v>
      </c>
      <c r="L104" s="221">
        <v>1000</v>
      </c>
      <c r="M104" s="223"/>
      <c r="N104" s="221">
        <v>0</v>
      </c>
      <c r="O104" s="221">
        <v>0</v>
      </c>
      <c r="P104" s="221">
        <v>0</v>
      </c>
      <c r="Q104" s="221">
        <v>0</v>
      </c>
      <c r="R104" s="221">
        <v>1000</v>
      </c>
      <c r="S104" s="222">
        <v>1536</v>
      </c>
      <c r="T104" s="221">
        <v>1536000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0"/>
      <c r="AF104" s="220"/>
      <c r="AG104" s="222">
        <v>0</v>
      </c>
      <c r="AH104" s="224">
        <v>4</v>
      </c>
      <c r="AI104" s="224">
        <v>33</v>
      </c>
      <c r="AJ104" s="224">
        <v>4</v>
      </c>
      <c r="AK104" s="224">
        <v>360</v>
      </c>
      <c r="AL104" s="220"/>
      <c r="AM104" s="222"/>
      <c r="AN104" s="220"/>
      <c r="AO104" s="222"/>
      <c r="AP104" s="222">
        <v>0</v>
      </c>
      <c r="AQ104" s="222">
        <v>0</v>
      </c>
      <c r="AR104" s="224">
        <v>0</v>
      </c>
      <c r="AS104" s="224">
        <v>0</v>
      </c>
      <c r="AT104" s="221">
        <v>0</v>
      </c>
      <c r="AU104" s="221">
        <v>0</v>
      </c>
      <c r="AV104" s="221">
        <v>0</v>
      </c>
      <c r="AW104" s="221">
        <v>0</v>
      </c>
      <c r="AX104" s="221">
        <v>0</v>
      </c>
      <c r="AY104" s="221">
        <v>0</v>
      </c>
      <c r="AZ104" s="221">
        <v>0</v>
      </c>
      <c r="BA104" s="221">
        <v>0</v>
      </c>
      <c r="BB104" s="221">
        <v>0</v>
      </c>
      <c r="BC104" s="221">
        <v>0</v>
      </c>
      <c r="BD104" s="221">
        <v>0</v>
      </c>
      <c r="BE104" s="221">
        <v>0</v>
      </c>
      <c r="BF104" s="221">
        <v>0</v>
      </c>
      <c r="BG104" s="221">
        <v>0</v>
      </c>
      <c r="BH104" s="221">
        <v>0</v>
      </c>
      <c r="BI104" s="221">
        <v>0</v>
      </c>
      <c r="BJ104" s="221">
        <v>0</v>
      </c>
      <c r="BK104" s="221">
        <v>0</v>
      </c>
      <c r="BL104" s="221">
        <v>0</v>
      </c>
      <c r="BM104" s="221">
        <v>0</v>
      </c>
      <c r="BN104" s="221">
        <v>0</v>
      </c>
      <c r="BO104" s="221">
        <v>0</v>
      </c>
      <c r="BP104" s="221">
        <v>0</v>
      </c>
      <c r="BQ104" s="213" t="s">
        <v>102</v>
      </c>
    </row>
    <row r="105" spans="1:69" x14ac:dyDescent="0.3">
      <c r="A105" s="220">
        <v>46265</v>
      </c>
      <c r="B105" s="221">
        <v>1000</v>
      </c>
      <c r="C105" s="222"/>
      <c r="D105" s="221">
        <v>1000</v>
      </c>
      <c r="E105" s="222"/>
      <c r="F105" s="222"/>
      <c r="G105" s="222">
        <v>1</v>
      </c>
      <c r="H105" s="222"/>
      <c r="I105" s="221">
        <v>0</v>
      </c>
      <c r="J105" s="221">
        <v>0</v>
      </c>
      <c r="K105" s="221">
        <v>0</v>
      </c>
      <c r="L105" s="221">
        <v>1000</v>
      </c>
      <c r="M105" s="223"/>
      <c r="N105" s="221">
        <v>0</v>
      </c>
      <c r="O105" s="221">
        <v>0</v>
      </c>
      <c r="P105" s="221">
        <v>0</v>
      </c>
      <c r="Q105" s="221">
        <v>0</v>
      </c>
      <c r="R105" s="221">
        <v>1000</v>
      </c>
      <c r="S105" s="222">
        <v>1536</v>
      </c>
      <c r="T105" s="221">
        <v>1536000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0"/>
      <c r="AF105" s="220"/>
      <c r="AG105" s="222">
        <v>0</v>
      </c>
      <c r="AH105" s="224">
        <v>5</v>
      </c>
      <c r="AI105" s="224">
        <v>33</v>
      </c>
      <c r="AJ105" s="224">
        <v>5</v>
      </c>
      <c r="AK105" s="224">
        <v>360</v>
      </c>
      <c r="AL105" s="220"/>
      <c r="AM105" s="222"/>
      <c r="AN105" s="220"/>
      <c r="AO105" s="222"/>
      <c r="AP105" s="222">
        <v>0</v>
      </c>
      <c r="AQ105" s="222">
        <v>0</v>
      </c>
      <c r="AR105" s="224">
        <v>0</v>
      </c>
      <c r="AS105" s="224">
        <v>0</v>
      </c>
      <c r="AT105" s="221">
        <v>0</v>
      </c>
      <c r="AU105" s="221">
        <v>0</v>
      </c>
      <c r="AV105" s="221">
        <v>0</v>
      </c>
      <c r="AW105" s="221">
        <v>0</v>
      </c>
      <c r="AX105" s="221">
        <v>0</v>
      </c>
      <c r="AY105" s="221">
        <v>0</v>
      </c>
      <c r="AZ105" s="221">
        <v>0</v>
      </c>
      <c r="BA105" s="221">
        <v>0</v>
      </c>
      <c r="BB105" s="221">
        <v>0</v>
      </c>
      <c r="BC105" s="221">
        <v>0</v>
      </c>
      <c r="BD105" s="221">
        <v>0</v>
      </c>
      <c r="BE105" s="221">
        <v>0</v>
      </c>
      <c r="BF105" s="221">
        <v>0</v>
      </c>
      <c r="BG105" s="221">
        <v>0</v>
      </c>
      <c r="BH105" s="221">
        <v>0</v>
      </c>
      <c r="BI105" s="221">
        <v>0</v>
      </c>
      <c r="BJ105" s="221">
        <v>0</v>
      </c>
      <c r="BK105" s="221">
        <v>0</v>
      </c>
      <c r="BL105" s="221">
        <v>0</v>
      </c>
      <c r="BM105" s="221">
        <v>0</v>
      </c>
      <c r="BN105" s="221">
        <v>0</v>
      </c>
      <c r="BO105" s="221">
        <v>0</v>
      </c>
      <c r="BP105" s="221">
        <v>0</v>
      </c>
      <c r="BQ105" s="213" t="s">
        <v>102</v>
      </c>
    </row>
    <row r="106" spans="1:69" x14ac:dyDescent="0.3">
      <c r="A106" s="220">
        <v>46266</v>
      </c>
      <c r="B106" s="221">
        <v>1000</v>
      </c>
      <c r="C106" s="222"/>
      <c r="D106" s="221">
        <v>1000</v>
      </c>
      <c r="E106" s="222"/>
      <c r="F106" s="222"/>
      <c r="G106" s="222">
        <v>1</v>
      </c>
      <c r="H106" s="222"/>
      <c r="I106" s="221">
        <v>0</v>
      </c>
      <c r="J106" s="221">
        <v>0</v>
      </c>
      <c r="K106" s="221">
        <v>0</v>
      </c>
      <c r="L106" s="221">
        <v>1000</v>
      </c>
      <c r="M106" s="223"/>
      <c r="N106" s="221">
        <v>0</v>
      </c>
      <c r="O106" s="221">
        <v>0</v>
      </c>
      <c r="P106" s="221">
        <v>0</v>
      </c>
      <c r="Q106" s="221">
        <v>0</v>
      </c>
      <c r="R106" s="221">
        <v>1000</v>
      </c>
      <c r="S106" s="222">
        <v>1536</v>
      </c>
      <c r="T106" s="221">
        <v>1536000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0"/>
      <c r="AF106" s="220"/>
      <c r="AG106" s="222">
        <v>0</v>
      </c>
      <c r="AH106" s="224">
        <v>6</v>
      </c>
      <c r="AI106" s="224">
        <v>33</v>
      </c>
      <c r="AJ106" s="224">
        <v>6</v>
      </c>
      <c r="AK106" s="224">
        <v>360</v>
      </c>
      <c r="AL106" s="220"/>
      <c r="AM106" s="222"/>
      <c r="AN106" s="220"/>
      <c r="AO106" s="222"/>
      <c r="AP106" s="222">
        <v>0</v>
      </c>
      <c r="AQ106" s="222">
        <v>0</v>
      </c>
      <c r="AR106" s="224">
        <v>0</v>
      </c>
      <c r="AS106" s="224">
        <v>0</v>
      </c>
      <c r="AT106" s="221">
        <v>0</v>
      </c>
      <c r="AU106" s="221">
        <v>0</v>
      </c>
      <c r="AV106" s="221">
        <v>0</v>
      </c>
      <c r="AW106" s="221">
        <v>0</v>
      </c>
      <c r="AX106" s="221">
        <v>0</v>
      </c>
      <c r="AY106" s="221">
        <v>0</v>
      </c>
      <c r="AZ106" s="221">
        <v>0</v>
      </c>
      <c r="BA106" s="221">
        <v>0</v>
      </c>
      <c r="BB106" s="221">
        <v>0</v>
      </c>
      <c r="BC106" s="221">
        <v>0</v>
      </c>
      <c r="BD106" s="221">
        <v>0</v>
      </c>
      <c r="BE106" s="221">
        <v>0</v>
      </c>
      <c r="BF106" s="221">
        <v>0</v>
      </c>
      <c r="BG106" s="221">
        <v>0</v>
      </c>
      <c r="BH106" s="221">
        <v>0</v>
      </c>
      <c r="BI106" s="221">
        <v>0</v>
      </c>
      <c r="BJ106" s="221">
        <v>0</v>
      </c>
      <c r="BK106" s="221">
        <v>0</v>
      </c>
      <c r="BL106" s="221">
        <v>0</v>
      </c>
      <c r="BM106" s="221">
        <v>0</v>
      </c>
      <c r="BN106" s="221">
        <v>0</v>
      </c>
      <c r="BO106" s="221">
        <v>0</v>
      </c>
      <c r="BP106" s="221">
        <v>0</v>
      </c>
      <c r="BQ106" s="213" t="s">
        <v>102</v>
      </c>
    </row>
    <row r="107" spans="1:69" x14ac:dyDescent="0.3">
      <c r="A107" s="220">
        <v>46267</v>
      </c>
      <c r="B107" s="221">
        <v>1000</v>
      </c>
      <c r="C107" s="222"/>
      <c r="D107" s="221">
        <v>1000</v>
      </c>
      <c r="E107" s="222"/>
      <c r="F107" s="222"/>
      <c r="G107" s="222">
        <v>1</v>
      </c>
      <c r="H107" s="222"/>
      <c r="I107" s="221">
        <v>0</v>
      </c>
      <c r="J107" s="221">
        <v>0</v>
      </c>
      <c r="K107" s="221">
        <v>0</v>
      </c>
      <c r="L107" s="221">
        <v>1000</v>
      </c>
      <c r="M107" s="223"/>
      <c r="N107" s="221">
        <v>0</v>
      </c>
      <c r="O107" s="221">
        <v>0</v>
      </c>
      <c r="P107" s="221">
        <v>0</v>
      </c>
      <c r="Q107" s="221">
        <v>0</v>
      </c>
      <c r="R107" s="221">
        <v>1000</v>
      </c>
      <c r="S107" s="222">
        <v>1536</v>
      </c>
      <c r="T107" s="221">
        <v>1536000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0"/>
      <c r="AF107" s="220"/>
      <c r="AG107" s="222">
        <v>0</v>
      </c>
      <c r="AH107" s="224">
        <v>7</v>
      </c>
      <c r="AI107" s="224">
        <v>33</v>
      </c>
      <c r="AJ107" s="224">
        <v>7</v>
      </c>
      <c r="AK107" s="224">
        <v>360</v>
      </c>
      <c r="AL107" s="220"/>
      <c r="AM107" s="222"/>
      <c r="AN107" s="220"/>
      <c r="AO107" s="222"/>
      <c r="AP107" s="222">
        <v>0</v>
      </c>
      <c r="AQ107" s="222">
        <v>0</v>
      </c>
      <c r="AR107" s="224">
        <v>0</v>
      </c>
      <c r="AS107" s="224">
        <v>0</v>
      </c>
      <c r="AT107" s="221">
        <v>0</v>
      </c>
      <c r="AU107" s="221">
        <v>0</v>
      </c>
      <c r="AV107" s="221">
        <v>0</v>
      </c>
      <c r="AW107" s="221">
        <v>0</v>
      </c>
      <c r="AX107" s="221">
        <v>0</v>
      </c>
      <c r="AY107" s="221">
        <v>0</v>
      </c>
      <c r="AZ107" s="221">
        <v>0</v>
      </c>
      <c r="BA107" s="221">
        <v>0</v>
      </c>
      <c r="BB107" s="221">
        <v>0</v>
      </c>
      <c r="BC107" s="221">
        <v>0</v>
      </c>
      <c r="BD107" s="221">
        <v>0</v>
      </c>
      <c r="BE107" s="221">
        <v>0</v>
      </c>
      <c r="BF107" s="221">
        <v>0</v>
      </c>
      <c r="BG107" s="221">
        <v>0</v>
      </c>
      <c r="BH107" s="221">
        <v>0</v>
      </c>
      <c r="BI107" s="221">
        <v>0</v>
      </c>
      <c r="BJ107" s="221">
        <v>0</v>
      </c>
      <c r="BK107" s="221">
        <v>0</v>
      </c>
      <c r="BL107" s="221">
        <v>0</v>
      </c>
      <c r="BM107" s="221">
        <v>0</v>
      </c>
      <c r="BN107" s="221">
        <v>0</v>
      </c>
      <c r="BO107" s="221">
        <v>0</v>
      </c>
      <c r="BP107" s="221">
        <v>0</v>
      </c>
      <c r="BQ107" s="213" t="s">
        <v>102</v>
      </c>
    </row>
    <row r="108" spans="1:69" x14ac:dyDescent="0.3">
      <c r="A108" s="220">
        <v>46268</v>
      </c>
      <c r="B108" s="221">
        <v>1000</v>
      </c>
      <c r="C108" s="222"/>
      <c r="D108" s="221">
        <v>1000</v>
      </c>
      <c r="E108" s="222"/>
      <c r="F108" s="222"/>
      <c r="G108" s="222">
        <v>1</v>
      </c>
      <c r="H108" s="222"/>
      <c r="I108" s="221">
        <v>0</v>
      </c>
      <c r="J108" s="221">
        <v>0</v>
      </c>
      <c r="K108" s="221">
        <v>0</v>
      </c>
      <c r="L108" s="221">
        <v>1000</v>
      </c>
      <c r="M108" s="223"/>
      <c r="N108" s="221">
        <v>0</v>
      </c>
      <c r="O108" s="221">
        <v>0</v>
      </c>
      <c r="P108" s="221">
        <v>0</v>
      </c>
      <c r="Q108" s="221">
        <v>0</v>
      </c>
      <c r="R108" s="221">
        <v>1000</v>
      </c>
      <c r="S108" s="222">
        <v>1536</v>
      </c>
      <c r="T108" s="221">
        <v>1536000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0"/>
      <c r="AF108" s="220"/>
      <c r="AG108" s="222">
        <v>0</v>
      </c>
      <c r="AH108" s="224">
        <v>8</v>
      </c>
      <c r="AI108" s="224">
        <v>33</v>
      </c>
      <c r="AJ108" s="224">
        <v>8</v>
      </c>
      <c r="AK108" s="224">
        <v>360</v>
      </c>
      <c r="AL108" s="220"/>
      <c r="AM108" s="222"/>
      <c r="AN108" s="220"/>
      <c r="AO108" s="222"/>
      <c r="AP108" s="222">
        <v>0</v>
      </c>
      <c r="AQ108" s="222">
        <v>0</v>
      </c>
      <c r="AR108" s="224">
        <v>0</v>
      </c>
      <c r="AS108" s="224">
        <v>0</v>
      </c>
      <c r="AT108" s="221">
        <v>0</v>
      </c>
      <c r="AU108" s="221">
        <v>0</v>
      </c>
      <c r="AV108" s="221">
        <v>0</v>
      </c>
      <c r="AW108" s="221">
        <v>0</v>
      </c>
      <c r="AX108" s="221">
        <v>0</v>
      </c>
      <c r="AY108" s="221">
        <v>0</v>
      </c>
      <c r="AZ108" s="221">
        <v>0</v>
      </c>
      <c r="BA108" s="221">
        <v>0</v>
      </c>
      <c r="BB108" s="221">
        <v>0</v>
      </c>
      <c r="BC108" s="221">
        <v>0</v>
      </c>
      <c r="BD108" s="221">
        <v>0</v>
      </c>
      <c r="BE108" s="221">
        <v>0</v>
      </c>
      <c r="BF108" s="221">
        <v>0</v>
      </c>
      <c r="BG108" s="221">
        <v>0</v>
      </c>
      <c r="BH108" s="221">
        <v>0</v>
      </c>
      <c r="BI108" s="221">
        <v>0</v>
      </c>
      <c r="BJ108" s="221">
        <v>0</v>
      </c>
      <c r="BK108" s="221">
        <v>0</v>
      </c>
      <c r="BL108" s="221">
        <v>0</v>
      </c>
      <c r="BM108" s="221">
        <v>0</v>
      </c>
      <c r="BN108" s="221">
        <v>0</v>
      </c>
      <c r="BO108" s="221">
        <v>0</v>
      </c>
      <c r="BP108" s="221">
        <v>0</v>
      </c>
      <c r="BQ108" s="213" t="s">
        <v>102</v>
      </c>
    </row>
    <row r="109" spans="1:69" x14ac:dyDescent="0.3">
      <c r="A109" s="220">
        <v>46269</v>
      </c>
      <c r="B109" s="221">
        <v>1000</v>
      </c>
      <c r="C109" s="222"/>
      <c r="D109" s="221">
        <v>1000</v>
      </c>
      <c r="E109" s="222"/>
      <c r="F109" s="222"/>
      <c r="G109" s="222">
        <v>1</v>
      </c>
      <c r="H109" s="222"/>
      <c r="I109" s="221">
        <v>0</v>
      </c>
      <c r="J109" s="221">
        <v>0</v>
      </c>
      <c r="K109" s="221">
        <v>0</v>
      </c>
      <c r="L109" s="221">
        <v>1000</v>
      </c>
      <c r="M109" s="223"/>
      <c r="N109" s="221">
        <v>0</v>
      </c>
      <c r="O109" s="221">
        <v>0</v>
      </c>
      <c r="P109" s="221">
        <v>0</v>
      </c>
      <c r="Q109" s="221">
        <v>0</v>
      </c>
      <c r="R109" s="221">
        <v>1000</v>
      </c>
      <c r="S109" s="222">
        <v>1536</v>
      </c>
      <c r="T109" s="221">
        <v>1536000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0"/>
      <c r="AF109" s="220"/>
      <c r="AG109" s="222">
        <v>0</v>
      </c>
      <c r="AH109" s="224">
        <v>9</v>
      </c>
      <c r="AI109" s="224">
        <v>33</v>
      </c>
      <c r="AJ109" s="224">
        <v>9</v>
      </c>
      <c r="AK109" s="224">
        <v>360</v>
      </c>
      <c r="AL109" s="220"/>
      <c r="AM109" s="222"/>
      <c r="AN109" s="220"/>
      <c r="AO109" s="222"/>
      <c r="AP109" s="222">
        <v>0</v>
      </c>
      <c r="AQ109" s="222">
        <v>0</v>
      </c>
      <c r="AR109" s="224">
        <v>0</v>
      </c>
      <c r="AS109" s="224">
        <v>0</v>
      </c>
      <c r="AT109" s="221">
        <v>0</v>
      </c>
      <c r="AU109" s="221">
        <v>0</v>
      </c>
      <c r="AV109" s="221">
        <v>0</v>
      </c>
      <c r="AW109" s="221">
        <v>0</v>
      </c>
      <c r="AX109" s="221">
        <v>0</v>
      </c>
      <c r="AY109" s="221">
        <v>0</v>
      </c>
      <c r="AZ109" s="221">
        <v>0</v>
      </c>
      <c r="BA109" s="221">
        <v>0</v>
      </c>
      <c r="BB109" s="221">
        <v>0</v>
      </c>
      <c r="BC109" s="221">
        <v>0</v>
      </c>
      <c r="BD109" s="221">
        <v>0</v>
      </c>
      <c r="BE109" s="221">
        <v>0</v>
      </c>
      <c r="BF109" s="221">
        <v>0</v>
      </c>
      <c r="BG109" s="221">
        <v>0</v>
      </c>
      <c r="BH109" s="221">
        <v>0</v>
      </c>
      <c r="BI109" s="221">
        <v>0</v>
      </c>
      <c r="BJ109" s="221">
        <v>0</v>
      </c>
      <c r="BK109" s="221">
        <v>0</v>
      </c>
      <c r="BL109" s="221">
        <v>0</v>
      </c>
      <c r="BM109" s="221">
        <v>0</v>
      </c>
      <c r="BN109" s="221">
        <v>0</v>
      </c>
      <c r="BO109" s="221">
        <v>0</v>
      </c>
      <c r="BP109" s="221">
        <v>0</v>
      </c>
      <c r="BQ109" s="213" t="s">
        <v>102</v>
      </c>
    </row>
    <row r="110" spans="1:69" x14ac:dyDescent="0.3">
      <c r="A110" s="220">
        <v>46270</v>
      </c>
      <c r="B110" s="221">
        <v>1000</v>
      </c>
      <c r="C110" s="222"/>
      <c r="D110" s="221">
        <v>1000</v>
      </c>
      <c r="E110" s="222"/>
      <c r="F110" s="222"/>
      <c r="G110" s="222">
        <v>1</v>
      </c>
      <c r="H110" s="222"/>
      <c r="I110" s="221">
        <v>0</v>
      </c>
      <c r="J110" s="221">
        <v>0</v>
      </c>
      <c r="K110" s="221">
        <v>0</v>
      </c>
      <c r="L110" s="221">
        <v>1000</v>
      </c>
      <c r="M110" s="223"/>
      <c r="N110" s="221">
        <v>0</v>
      </c>
      <c r="O110" s="221">
        <v>0</v>
      </c>
      <c r="P110" s="221">
        <v>0</v>
      </c>
      <c r="Q110" s="221">
        <v>0</v>
      </c>
      <c r="R110" s="221">
        <v>1000</v>
      </c>
      <c r="S110" s="222">
        <v>1536</v>
      </c>
      <c r="T110" s="221">
        <v>1536000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0"/>
      <c r="AF110" s="220"/>
      <c r="AG110" s="222">
        <v>0</v>
      </c>
      <c r="AH110" s="224">
        <v>10</v>
      </c>
      <c r="AI110" s="224">
        <v>33</v>
      </c>
      <c r="AJ110" s="224">
        <v>10</v>
      </c>
      <c r="AK110" s="224">
        <v>360</v>
      </c>
      <c r="AL110" s="220"/>
      <c r="AM110" s="222"/>
      <c r="AN110" s="220"/>
      <c r="AO110" s="222"/>
      <c r="AP110" s="222">
        <v>0</v>
      </c>
      <c r="AQ110" s="222">
        <v>0</v>
      </c>
      <c r="AR110" s="224">
        <v>0</v>
      </c>
      <c r="AS110" s="224">
        <v>0</v>
      </c>
      <c r="AT110" s="221">
        <v>0</v>
      </c>
      <c r="AU110" s="221">
        <v>0</v>
      </c>
      <c r="AV110" s="221">
        <v>0</v>
      </c>
      <c r="AW110" s="221">
        <v>0</v>
      </c>
      <c r="AX110" s="221">
        <v>0</v>
      </c>
      <c r="AY110" s="221">
        <v>0</v>
      </c>
      <c r="AZ110" s="221">
        <v>0</v>
      </c>
      <c r="BA110" s="221">
        <v>0</v>
      </c>
      <c r="BB110" s="221">
        <v>0</v>
      </c>
      <c r="BC110" s="221">
        <v>0</v>
      </c>
      <c r="BD110" s="221">
        <v>0</v>
      </c>
      <c r="BE110" s="221">
        <v>0</v>
      </c>
      <c r="BF110" s="221">
        <v>0</v>
      </c>
      <c r="BG110" s="221">
        <v>0</v>
      </c>
      <c r="BH110" s="221">
        <v>0</v>
      </c>
      <c r="BI110" s="221">
        <v>0</v>
      </c>
      <c r="BJ110" s="221">
        <v>0</v>
      </c>
      <c r="BK110" s="221">
        <v>0</v>
      </c>
      <c r="BL110" s="221">
        <v>0</v>
      </c>
      <c r="BM110" s="221">
        <v>0</v>
      </c>
      <c r="BN110" s="221">
        <v>0</v>
      </c>
      <c r="BO110" s="221">
        <v>0</v>
      </c>
      <c r="BP110" s="221">
        <v>0</v>
      </c>
      <c r="BQ110" s="213" t="s">
        <v>102</v>
      </c>
    </row>
    <row r="111" spans="1:69" x14ac:dyDescent="0.3">
      <c r="A111" s="220">
        <v>46271</v>
      </c>
      <c r="B111" s="221">
        <v>1000</v>
      </c>
      <c r="C111" s="222"/>
      <c r="D111" s="221">
        <v>1000</v>
      </c>
      <c r="E111" s="222"/>
      <c r="F111" s="222"/>
      <c r="G111" s="222">
        <v>1</v>
      </c>
      <c r="H111" s="222"/>
      <c r="I111" s="221">
        <v>0</v>
      </c>
      <c r="J111" s="221">
        <v>0</v>
      </c>
      <c r="K111" s="221">
        <v>0</v>
      </c>
      <c r="L111" s="221">
        <v>1000</v>
      </c>
      <c r="M111" s="223"/>
      <c r="N111" s="221">
        <v>0</v>
      </c>
      <c r="O111" s="221">
        <v>0</v>
      </c>
      <c r="P111" s="221">
        <v>0</v>
      </c>
      <c r="Q111" s="221">
        <v>0</v>
      </c>
      <c r="R111" s="221">
        <v>1000</v>
      </c>
      <c r="S111" s="222">
        <v>1536</v>
      </c>
      <c r="T111" s="221">
        <v>1536000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0"/>
      <c r="AF111" s="220"/>
      <c r="AG111" s="222">
        <v>0</v>
      </c>
      <c r="AH111" s="224">
        <v>11</v>
      </c>
      <c r="AI111" s="224">
        <v>33</v>
      </c>
      <c r="AJ111" s="224">
        <v>11</v>
      </c>
      <c r="AK111" s="224">
        <v>360</v>
      </c>
      <c r="AL111" s="220"/>
      <c r="AM111" s="222"/>
      <c r="AN111" s="220"/>
      <c r="AO111" s="222"/>
      <c r="AP111" s="222">
        <v>0</v>
      </c>
      <c r="AQ111" s="222">
        <v>0</v>
      </c>
      <c r="AR111" s="224">
        <v>0</v>
      </c>
      <c r="AS111" s="224">
        <v>0</v>
      </c>
      <c r="AT111" s="221">
        <v>0</v>
      </c>
      <c r="AU111" s="221">
        <v>0</v>
      </c>
      <c r="AV111" s="221">
        <v>0</v>
      </c>
      <c r="AW111" s="221">
        <v>0</v>
      </c>
      <c r="AX111" s="221">
        <v>0</v>
      </c>
      <c r="AY111" s="221">
        <v>0</v>
      </c>
      <c r="AZ111" s="221">
        <v>0</v>
      </c>
      <c r="BA111" s="221">
        <v>0</v>
      </c>
      <c r="BB111" s="221">
        <v>0</v>
      </c>
      <c r="BC111" s="221">
        <v>0</v>
      </c>
      <c r="BD111" s="221">
        <v>0</v>
      </c>
      <c r="BE111" s="221">
        <v>0</v>
      </c>
      <c r="BF111" s="221">
        <v>0</v>
      </c>
      <c r="BG111" s="221">
        <v>0</v>
      </c>
      <c r="BH111" s="221">
        <v>0</v>
      </c>
      <c r="BI111" s="221">
        <v>0</v>
      </c>
      <c r="BJ111" s="221">
        <v>0</v>
      </c>
      <c r="BK111" s="221">
        <v>0</v>
      </c>
      <c r="BL111" s="221">
        <v>0</v>
      </c>
      <c r="BM111" s="221">
        <v>0</v>
      </c>
      <c r="BN111" s="221">
        <v>0</v>
      </c>
      <c r="BO111" s="221">
        <v>0</v>
      </c>
      <c r="BP111" s="221">
        <v>0</v>
      </c>
      <c r="BQ111" s="213" t="s">
        <v>102</v>
      </c>
    </row>
    <row r="112" spans="1:69" x14ac:dyDescent="0.3">
      <c r="A112" s="220">
        <v>46272</v>
      </c>
      <c r="B112" s="221">
        <v>1000</v>
      </c>
      <c r="C112" s="222"/>
      <c r="D112" s="221">
        <v>1000</v>
      </c>
      <c r="E112" s="222"/>
      <c r="F112" s="222"/>
      <c r="G112" s="222">
        <v>1</v>
      </c>
      <c r="H112" s="222"/>
      <c r="I112" s="221">
        <v>0</v>
      </c>
      <c r="J112" s="221">
        <v>0</v>
      </c>
      <c r="K112" s="221">
        <v>0</v>
      </c>
      <c r="L112" s="221">
        <v>1000</v>
      </c>
      <c r="M112" s="223"/>
      <c r="N112" s="221">
        <v>0</v>
      </c>
      <c r="O112" s="221">
        <v>0</v>
      </c>
      <c r="P112" s="221">
        <v>0</v>
      </c>
      <c r="Q112" s="221">
        <v>0</v>
      </c>
      <c r="R112" s="221">
        <v>1000</v>
      </c>
      <c r="S112" s="222">
        <v>1536</v>
      </c>
      <c r="T112" s="221">
        <v>1536000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0"/>
      <c r="AF112" s="220"/>
      <c r="AG112" s="222">
        <v>0</v>
      </c>
      <c r="AH112" s="224">
        <v>12</v>
      </c>
      <c r="AI112" s="224">
        <v>33</v>
      </c>
      <c r="AJ112" s="224">
        <v>12</v>
      </c>
      <c r="AK112" s="224">
        <v>360</v>
      </c>
      <c r="AL112" s="220"/>
      <c r="AM112" s="222"/>
      <c r="AN112" s="220"/>
      <c r="AO112" s="222"/>
      <c r="AP112" s="222">
        <v>0</v>
      </c>
      <c r="AQ112" s="222">
        <v>0</v>
      </c>
      <c r="AR112" s="224">
        <v>0</v>
      </c>
      <c r="AS112" s="224">
        <v>0</v>
      </c>
      <c r="AT112" s="221">
        <v>0</v>
      </c>
      <c r="AU112" s="221">
        <v>0</v>
      </c>
      <c r="AV112" s="221">
        <v>0</v>
      </c>
      <c r="AW112" s="221">
        <v>0</v>
      </c>
      <c r="AX112" s="221">
        <v>0</v>
      </c>
      <c r="AY112" s="221">
        <v>0</v>
      </c>
      <c r="AZ112" s="221">
        <v>0</v>
      </c>
      <c r="BA112" s="221">
        <v>0</v>
      </c>
      <c r="BB112" s="221">
        <v>0</v>
      </c>
      <c r="BC112" s="221">
        <v>0</v>
      </c>
      <c r="BD112" s="221">
        <v>0</v>
      </c>
      <c r="BE112" s="221">
        <v>0</v>
      </c>
      <c r="BF112" s="221">
        <v>0</v>
      </c>
      <c r="BG112" s="221">
        <v>0</v>
      </c>
      <c r="BH112" s="221">
        <v>0</v>
      </c>
      <c r="BI112" s="221">
        <v>0</v>
      </c>
      <c r="BJ112" s="221">
        <v>0</v>
      </c>
      <c r="BK112" s="221">
        <v>0</v>
      </c>
      <c r="BL112" s="221">
        <v>0</v>
      </c>
      <c r="BM112" s="221">
        <v>0</v>
      </c>
      <c r="BN112" s="221">
        <v>0</v>
      </c>
      <c r="BO112" s="221">
        <v>0</v>
      </c>
      <c r="BP112" s="221">
        <v>0</v>
      </c>
      <c r="BQ112" s="213" t="s">
        <v>102</v>
      </c>
    </row>
    <row r="113" spans="1:69" x14ac:dyDescent="0.3">
      <c r="A113" s="220">
        <v>46273</v>
      </c>
      <c r="B113" s="221">
        <v>1000</v>
      </c>
      <c r="C113" s="222"/>
      <c r="D113" s="221">
        <v>1000</v>
      </c>
      <c r="E113" s="222"/>
      <c r="F113" s="222"/>
      <c r="G113" s="222">
        <v>1</v>
      </c>
      <c r="H113" s="222"/>
      <c r="I113" s="221">
        <v>0</v>
      </c>
      <c r="J113" s="221">
        <v>0</v>
      </c>
      <c r="K113" s="221">
        <v>0</v>
      </c>
      <c r="L113" s="221">
        <v>1000</v>
      </c>
      <c r="M113" s="223"/>
      <c r="N113" s="221">
        <v>0</v>
      </c>
      <c r="O113" s="221">
        <v>0</v>
      </c>
      <c r="P113" s="221">
        <v>0</v>
      </c>
      <c r="Q113" s="221">
        <v>0</v>
      </c>
      <c r="R113" s="221">
        <v>1000</v>
      </c>
      <c r="S113" s="222">
        <v>1536</v>
      </c>
      <c r="T113" s="221">
        <v>1536000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0"/>
      <c r="AF113" s="220"/>
      <c r="AG113" s="222">
        <v>0</v>
      </c>
      <c r="AH113" s="224">
        <v>13</v>
      </c>
      <c r="AI113" s="224">
        <v>33</v>
      </c>
      <c r="AJ113" s="224">
        <v>13</v>
      </c>
      <c r="AK113" s="224">
        <v>360</v>
      </c>
      <c r="AL113" s="220"/>
      <c r="AM113" s="222"/>
      <c r="AN113" s="220"/>
      <c r="AO113" s="222"/>
      <c r="AP113" s="222">
        <v>0</v>
      </c>
      <c r="AQ113" s="222">
        <v>0</v>
      </c>
      <c r="AR113" s="224">
        <v>0</v>
      </c>
      <c r="AS113" s="224">
        <v>0</v>
      </c>
      <c r="AT113" s="221">
        <v>0</v>
      </c>
      <c r="AU113" s="221">
        <v>0</v>
      </c>
      <c r="AV113" s="221">
        <v>0</v>
      </c>
      <c r="AW113" s="221">
        <v>0</v>
      </c>
      <c r="AX113" s="221">
        <v>0</v>
      </c>
      <c r="AY113" s="221">
        <v>0</v>
      </c>
      <c r="AZ113" s="221">
        <v>0</v>
      </c>
      <c r="BA113" s="221">
        <v>0</v>
      </c>
      <c r="BB113" s="221">
        <v>0</v>
      </c>
      <c r="BC113" s="221">
        <v>0</v>
      </c>
      <c r="BD113" s="221">
        <v>0</v>
      </c>
      <c r="BE113" s="221">
        <v>0</v>
      </c>
      <c r="BF113" s="221">
        <v>0</v>
      </c>
      <c r="BG113" s="221">
        <v>0</v>
      </c>
      <c r="BH113" s="221">
        <v>0</v>
      </c>
      <c r="BI113" s="221">
        <v>0</v>
      </c>
      <c r="BJ113" s="221">
        <v>0</v>
      </c>
      <c r="BK113" s="221">
        <v>0</v>
      </c>
      <c r="BL113" s="221">
        <v>0</v>
      </c>
      <c r="BM113" s="221">
        <v>0</v>
      </c>
      <c r="BN113" s="221">
        <v>0</v>
      </c>
      <c r="BO113" s="221">
        <v>0</v>
      </c>
      <c r="BP113" s="221">
        <v>0</v>
      </c>
      <c r="BQ113" s="213" t="s">
        <v>102</v>
      </c>
    </row>
    <row r="114" spans="1:69" x14ac:dyDescent="0.3">
      <c r="A114" s="220">
        <v>46274</v>
      </c>
      <c r="B114" s="221">
        <v>1000</v>
      </c>
      <c r="C114" s="222"/>
      <c r="D114" s="221">
        <v>1000</v>
      </c>
      <c r="E114" s="222"/>
      <c r="F114" s="222"/>
      <c r="G114" s="222">
        <v>1</v>
      </c>
      <c r="H114" s="222"/>
      <c r="I114" s="221">
        <v>0</v>
      </c>
      <c r="J114" s="221">
        <v>0</v>
      </c>
      <c r="K114" s="221">
        <v>0</v>
      </c>
      <c r="L114" s="221">
        <v>1000</v>
      </c>
      <c r="M114" s="223"/>
      <c r="N114" s="221">
        <v>0</v>
      </c>
      <c r="O114" s="221">
        <v>0</v>
      </c>
      <c r="P114" s="221">
        <v>0</v>
      </c>
      <c r="Q114" s="221">
        <v>0</v>
      </c>
      <c r="R114" s="221">
        <v>1000</v>
      </c>
      <c r="S114" s="222">
        <v>1536</v>
      </c>
      <c r="T114" s="221">
        <v>1536000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0"/>
      <c r="AF114" s="220"/>
      <c r="AG114" s="222">
        <v>0</v>
      </c>
      <c r="AH114" s="224">
        <v>14</v>
      </c>
      <c r="AI114" s="224">
        <v>33</v>
      </c>
      <c r="AJ114" s="224">
        <v>14</v>
      </c>
      <c r="AK114" s="224">
        <v>360</v>
      </c>
      <c r="AL114" s="220"/>
      <c r="AM114" s="222"/>
      <c r="AN114" s="220"/>
      <c r="AO114" s="222"/>
      <c r="AP114" s="222">
        <v>0</v>
      </c>
      <c r="AQ114" s="222">
        <v>0</v>
      </c>
      <c r="AR114" s="224">
        <v>0</v>
      </c>
      <c r="AS114" s="224">
        <v>0</v>
      </c>
      <c r="AT114" s="221">
        <v>0</v>
      </c>
      <c r="AU114" s="221">
        <v>0</v>
      </c>
      <c r="AV114" s="221">
        <v>0</v>
      </c>
      <c r="AW114" s="221">
        <v>0</v>
      </c>
      <c r="AX114" s="221">
        <v>0</v>
      </c>
      <c r="AY114" s="221">
        <v>0</v>
      </c>
      <c r="AZ114" s="221">
        <v>0</v>
      </c>
      <c r="BA114" s="221">
        <v>0</v>
      </c>
      <c r="BB114" s="221">
        <v>0</v>
      </c>
      <c r="BC114" s="221">
        <v>0</v>
      </c>
      <c r="BD114" s="221">
        <v>0</v>
      </c>
      <c r="BE114" s="221">
        <v>0</v>
      </c>
      <c r="BF114" s="221">
        <v>0</v>
      </c>
      <c r="BG114" s="221">
        <v>0</v>
      </c>
      <c r="BH114" s="221">
        <v>0</v>
      </c>
      <c r="BI114" s="221">
        <v>0</v>
      </c>
      <c r="BJ114" s="221">
        <v>0</v>
      </c>
      <c r="BK114" s="221">
        <v>0</v>
      </c>
      <c r="BL114" s="221">
        <v>0</v>
      </c>
      <c r="BM114" s="221">
        <v>0</v>
      </c>
      <c r="BN114" s="221">
        <v>0</v>
      </c>
      <c r="BO114" s="221">
        <v>0</v>
      </c>
      <c r="BP114" s="221">
        <v>0</v>
      </c>
      <c r="BQ114" s="213" t="s">
        <v>102</v>
      </c>
    </row>
    <row r="115" spans="1:69" x14ac:dyDescent="0.3">
      <c r="A115" s="220">
        <v>46275</v>
      </c>
      <c r="B115" s="221">
        <v>1000</v>
      </c>
      <c r="C115" s="222"/>
      <c r="D115" s="221">
        <v>1000</v>
      </c>
      <c r="E115" s="222"/>
      <c r="F115" s="222"/>
      <c r="G115" s="222">
        <v>1</v>
      </c>
      <c r="H115" s="222"/>
      <c r="I115" s="221">
        <v>0</v>
      </c>
      <c r="J115" s="221">
        <v>0</v>
      </c>
      <c r="K115" s="221">
        <v>0</v>
      </c>
      <c r="L115" s="221">
        <v>1000</v>
      </c>
      <c r="M115" s="223"/>
      <c r="N115" s="221">
        <v>0</v>
      </c>
      <c r="O115" s="221">
        <v>0</v>
      </c>
      <c r="P115" s="221">
        <v>0</v>
      </c>
      <c r="Q115" s="221">
        <v>0</v>
      </c>
      <c r="R115" s="221">
        <v>1000</v>
      </c>
      <c r="S115" s="222">
        <v>1536</v>
      </c>
      <c r="T115" s="221">
        <v>1536000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0</v>
      </c>
      <c r="AB115" s="221">
        <v>0</v>
      </c>
      <c r="AC115" s="221">
        <v>0</v>
      </c>
      <c r="AD115" s="221">
        <v>0</v>
      </c>
      <c r="AE115" s="220"/>
      <c r="AF115" s="220"/>
      <c r="AG115" s="222">
        <v>0</v>
      </c>
      <c r="AH115" s="224">
        <v>15</v>
      </c>
      <c r="AI115" s="224">
        <v>33</v>
      </c>
      <c r="AJ115" s="224">
        <v>15</v>
      </c>
      <c r="AK115" s="224">
        <v>360</v>
      </c>
      <c r="AL115" s="220"/>
      <c r="AM115" s="222"/>
      <c r="AN115" s="220"/>
      <c r="AO115" s="222"/>
      <c r="AP115" s="222">
        <v>0</v>
      </c>
      <c r="AQ115" s="222">
        <v>0</v>
      </c>
      <c r="AR115" s="224">
        <v>0</v>
      </c>
      <c r="AS115" s="224">
        <v>0</v>
      </c>
      <c r="AT115" s="221">
        <v>0</v>
      </c>
      <c r="AU115" s="221">
        <v>0</v>
      </c>
      <c r="AV115" s="221">
        <v>0</v>
      </c>
      <c r="AW115" s="221">
        <v>0</v>
      </c>
      <c r="AX115" s="221">
        <v>0</v>
      </c>
      <c r="AY115" s="221">
        <v>0</v>
      </c>
      <c r="AZ115" s="221">
        <v>0</v>
      </c>
      <c r="BA115" s="221">
        <v>0</v>
      </c>
      <c r="BB115" s="221">
        <v>0</v>
      </c>
      <c r="BC115" s="221">
        <v>0</v>
      </c>
      <c r="BD115" s="221">
        <v>0</v>
      </c>
      <c r="BE115" s="221">
        <v>0</v>
      </c>
      <c r="BF115" s="221">
        <v>0</v>
      </c>
      <c r="BG115" s="221">
        <v>0</v>
      </c>
      <c r="BH115" s="221">
        <v>0</v>
      </c>
      <c r="BI115" s="221">
        <v>0</v>
      </c>
      <c r="BJ115" s="221">
        <v>0</v>
      </c>
      <c r="BK115" s="221">
        <v>0</v>
      </c>
      <c r="BL115" s="221">
        <v>0</v>
      </c>
      <c r="BM115" s="221">
        <v>0</v>
      </c>
      <c r="BN115" s="221">
        <v>0</v>
      </c>
      <c r="BO115" s="221">
        <v>0</v>
      </c>
      <c r="BP115" s="221">
        <v>0</v>
      </c>
      <c r="BQ115" s="213" t="s">
        <v>102</v>
      </c>
    </row>
    <row r="116" spans="1:69" x14ac:dyDescent="0.3">
      <c r="A116" s="220">
        <v>46276</v>
      </c>
      <c r="B116" s="221">
        <v>1000</v>
      </c>
      <c r="C116" s="222"/>
      <c r="D116" s="221">
        <v>1000</v>
      </c>
      <c r="E116" s="222"/>
      <c r="F116" s="222"/>
      <c r="G116" s="222">
        <v>1</v>
      </c>
      <c r="H116" s="222"/>
      <c r="I116" s="221">
        <v>0</v>
      </c>
      <c r="J116" s="221">
        <v>0</v>
      </c>
      <c r="K116" s="221">
        <v>0</v>
      </c>
      <c r="L116" s="221">
        <v>1000</v>
      </c>
      <c r="M116" s="223"/>
      <c r="N116" s="221">
        <v>0</v>
      </c>
      <c r="O116" s="221">
        <v>0</v>
      </c>
      <c r="P116" s="221">
        <v>0</v>
      </c>
      <c r="Q116" s="221">
        <v>0</v>
      </c>
      <c r="R116" s="221">
        <v>1000</v>
      </c>
      <c r="S116" s="222">
        <v>1536</v>
      </c>
      <c r="T116" s="221">
        <v>1536000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0</v>
      </c>
      <c r="AA116" s="221">
        <v>0</v>
      </c>
      <c r="AB116" s="221">
        <v>0</v>
      </c>
      <c r="AC116" s="221">
        <v>0</v>
      </c>
      <c r="AD116" s="221">
        <v>0</v>
      </c>
      <c r="AE116" s="220"/>
      <c r="AF116" s="220"/>
      <c r="AG116" s="222">
        <v>0</v>
      </c>
      <c r="AH116" s="224">
        <v>16</v>
      </c>
      <c r="AI116" s="224">
        <v>33</v>
      </c>
      <c r="AJ116" s="224">
        <v>16</v>
      </c>
      <c r="AK116" s="224">
        <v>360</v>
      </c>
      <c r="AL116" s="220"/>
      <c r="AM116" s="222"/>
      <c r="AN116" s="220"/>
      <c r="AO116" s="222"/>
      <c r="AP116" s="222">
        <v>0</v>
      </c>
      <c r="AQ116" s="222">
        <v>0</v>
      </c>
      <c r="AR116" s="224">
        <v>0</v>
      </c>
      <c r="AS116" s="224">
        <v>0</v>
      </c>
      <c r="AT116" s="221">
        <v>0</v>
      </c>
      <c r="AU116" s="221">
        <v>0</v>
      </c>
      <c r="AV116" s="221">
        <v>0</v>
      </c>
      <c r="AW116" s="221">
        <v>0</v>
      </c>
      <c r="AX116" s="221">
        <v>0</v>
      </c>
      <c r="AY116" s="221">
        <v>0</v>
      </c>
      <c r="AZ116" s="221">
        <v>0</v>
      </c>
      <c r="BA116" s="221">
        <v>0</v>
      </c>
      <c r="BB116" s="221">
        <v>0</v>
      </c>
      <c r="BC116" s="221">
        <v>0</v>
      </c>
      <c r="BD116" s="221">
        <v>0</v>
      </c>
      <c r="BE116" s="221">
        <v>0</v>
      </c>
      <c r="BF116" s="221">
        <v>0</v>
      </c>
      <c r="BG116" s="221">
        <v>0</v>
      </c>
      <c r="BH116" s="221">
        <v>0</v>
      </c>
      <c r="BI116" s="221">
        <v>0</v>
      </c>
      <c r="BJ116" s="221">
        <v>0</v>
      </c>
      <c r="BK116" s="221">
        <v>0</v>
      </c>
      <c r="BL116" s="221">
        <v>0</v>
      </c>
      <c r="BM116" s="221">
        <v>0</v>
      </c>
      <c r="BN116" s="221">
        <v>0</v>
      </c>
      <c r="BO116" s="221">
        <v>0</v>
      </c>
      <c r="BP116" s="221">
        <v>0</v>
      </c>
      <c r="BQ116" s="213" t="s">
        <v>102</v>
      </c>
    </row>
    <row r="117" spans="1:69" x14ac:dyDescent="0.3">
      <c r="A117" s="220">
        <v>46277</v>
      </c>
      <c r="B117" s="221">
        <v>1000</v>
      </c>
      <c r="C117" s="222"/>
      <c r="D117" s="221">
        <v>1000</v>
      </c>
      <c r="E117" s="222"/>
      <c r="F117" s="222"/>
      <c r="G117" s="222">
        <v>1</v>
      </c>
      <c r="H117" s="222"/>
      <c r="I117" s="221">
        <v>0</v>
      </c>
      <c r="J117" s="221">
        <v>0</v>
      </c>
      <c r="K117" s="221">
        <v>0</v>
      </c>
      <c r="L117" s="221">
        <v>1000</v>
      </c>
      <c r="M117" s="223"/>
      <c r="N117" s="221">
        <v>0</v>
      </c>
      <c r="O117" s="221">
        <v>0</v>
      </c>
      <c r="P117" s="221">
        <v>0</v>
      </c>
      <c r="Q117" s="221">
        <v>0</v>
      </c>
      <c r="R117" s="221">
        <v>1000</v>
      </c>
      <c r="S117" s="222">
        <v>1536</v>
      </c>
      <c r="T117" s="221">
        <v>1536000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0</v>
      </c>
      <c r="AA117" s="221">
        <v>0</v>
      </c>
      <c r="AB117" s="221">
        <v>0</v>
      </c>
      <c r="AC117" s="221">
        <v>0</v>
      </c>
      <c r="AD117" s="221">
        <v>0</v>
      </c>
      <c r="AE117" s="220"/>
      <c r="AF117" s="220"/>
      <c r="AG117" s="222">
        <v>0</v>
      </c>
      <c r="AH117" s="224">
        <v>17</v>
      </c>
      <c r="AI117" s="224">
        <v>33</v>
      </c>
      <c r="AJ117" s="224">
        <v>17</v>
      </c>
      <c r="AK117" s="224">
        <v>360</v>
      </c>
      <c r="AL117" s="220"/>
      <c r="AM117" s="222"/>
      <c r="AN117" s="220"/>
      <c r="AO117" s="222"/>
      <c r="AP117" s="222">
        <v>0</v>
      </c>
      <c r="AQ117" s="222">
        <v>0</v>
      </c>
      <c r="AR117" s="224">
        <v>0</v>
      </c>
      <c r="AS117" s="224">
        <v>0</v>
      </c>
      <c r="AT117" s="221">
        <v>0</v>
      </c>
      <c r="AU117" s="221">
        <v>0</v>
      </c>
      <c r="AV117" s="221">
        <v>0</v>
      </c>
      <c r="AW117" s="221">
        <v>0</v>
      </c>
      <c r="AX117" s="221">
        <v>0</v>
      </c>
      <c r="AY117" s="221">
        <v>0</v>
      </c>
      <c r="AZ117" s="221">
        <v>0</v>
      </c>
      <c r="BA117" s="221">
        <v>0</v>
      </c>
      <c r="BB117" s="221">
        <v>0</v>
      </c>
      <c r="BC117" s="221">
        <v>0</v>
      </c>
      <c r="BD117" s="221">
        <v>0</v>
      </c>
      <c r="BE117" s="221">
        <v>0</v>
      </c>
      <c r="BF117" s="221">
        <v>0</v>
      </c>
      <c r="BG117" s="221">
        <v>0</v>
      </c>
      <c r="BH117" s="221">
        <v>0</v>
      </c>
      <c r="BI117" s="221">
        <v>0</v>
      </c>
      <c r="BJ117" s="221">
        <v>0</v>
      </c>
      <c r="BK117" s="221">
        <v>0</v>
      </c>
      <c r="BL117" s="221">
        <v>0</v>
      </c>
      <c r="BM117" s="221">
        <v>0</v>
      </c>
      <c r="BN117" s="221">
        <v>0</v>
      </c>
      <c r="BO117" s="221">
        <v>0</v>
      </c>
      <c r="BP117" s="221">
        <v>0</v>
      </c>
      <c r="BQ117" s="213" t="s">
        <v>102</v>
      </c>
    </row>
    <row r="118" spans="1:69" x14ac:dyDescent="0.3">
      <c r="A118" s="220">
        <v>46278</v>
      </c>
      <c r="B118" s="221">
        <v>1000</v>
      </c>
      <c r="C118" s="222"/>
      <c r="D118" s="221">
        <v>1000</v>
      </c>
      <c r="E118" s="222"/>
      <c r="F118" s="222"/>
      <c r="G118" s="222">
        <v>1</v>
      </c>
      <c r="H118" s="222"/>
      <c r="I118" s="221">
        <v>0</v>
      </c>
      <c r="J118" s="221">
        <v>0</v>
      </c>
      <c r="K118" s="221">
        <v>0</v>
      </c>
      <c r="L118" s="221">
        <v>1000</v>
      </c>
      <c r="M118" s="223"/>
      <c r="N118" s="221">
        <v>0</v>
      </c>
      <c r="O118" s="221">
        <v>0</v>
      </c>
      <c r="P118" s="221">
        <v>0</v>
      </c>
      <c r="Q118" s="221">
        <v>0</v>
      </c>
      <c r="R118" s="221">
        <v>1000</v>
      </c>
      <c r="S118" s="222">
        <v>1536</v>
      </c>
      <c r="T118" s="221">
        <v>1536000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0</v>
      </c>
      <c r="AB118" s="221">
        <v>0</v>
      </c>
      <c r="AC118" s="221">
        <v>0</v>
      </c>
      <c r="AD118" s="221">
        <v>0</v>
      </c>
      <c r="AE118" s="220"/>
      <c r="AF118" s="220"/>
      <c r="AG118" s="222">
        <v>0</v>
      </c>
      <c r="AH118" s="224">
        <v>18</v>
      </c>
      <c r="AI118" s="224">
        <v>33</v>
      </c>
      <c r="AJ118" s="224">
        <v>18</v>
      </c>
      <c r="AK118" s="224">
        <v>360</v>
      </c>
      <c r="AL118" s="220"/>
      <c r="AM118" s="222"/>
      <c r="AN118" s="220"/>
      <c r="AO118" s="222"/>
      <c r="AP118" s="222">
        <v>0</v>
      </c>
      <c r="AQ118" s="222">
        <v>0</v>
      </c>
      <c r="AR118" s="224">
        <v>0</v>
      </c>
      <c r="AS118" s="224">
        <v>0</v>
      </c>
      <c r="AT118" s="221">
        <v>0</v>
      </c>
      <c r="AU118" s="221">
        <v>0</v>
      </c>
      <c r="AV118" s="221">
        <v>0</v>
      </c>
      <c r="AW118" s="221">
        <v>0</v>
      </c>
      <c r="AX118" s="221">
        <v>0</v>
      </c>
      <c r="AY118" s="221">
        <v>0</v>
      </c>
      <c r="AZ118" s="221">
        <v>0</v>
      </c>
      <c r="BA118" s="221">
        <v>0</v>
      </c>
      <c r="BB118" s="221">
        <v>0</v>
      </c>
      <c r="BC118" s="221">
        <v>0</v>
      </c>
      <c r="BD118" s="221">
        <v>0</v>
      </c>
      <c r="BE118" s="221">
        <v>0</v>
      </c>
      <c r="BF118" s="221">
        <v>0</v>
      </c>
      <c r="BG118" s="221">
        <v>0</v>
      </c>
      <c r="BH118" s="221">
        <v>0</v>
      </c>
      <c r="BI118" s="221">
        <v>0</v>
      </c>
      <c r="BJ118" s="221">
        <v>0</v>
      </c>
      <c r="BK118" s="221">
        <v>0</v>
      </c>
      <c r="BL118" s="221">
        <v>0</v>
      </c>
      <c r="BM118" s="221">
        <v>0</v>
      </c>
      <c r="BN118" s="221">
        <v>0</v>
      </c>
      <c r="BO118" s="221">
        <v>0</v>
      </c>
      <c r="BP118" s="221">
        <v>0</v>
      </c>
      <c r="BQ118" s="213" t="s">
        <v>102</v>
      </c>
    </row>
    <row r="119" spans="1:69" x14ac:dyDescent="0.3">
      <c r="A119" s="220">
        <v>46279</v>
      </c>
      <c r="B119" s="221">
        <v>1000</v>
      </c>
      <c r="C119" s="222"/>
      <c r="D119" s="221">
        <v>1000</v>
      </c>
      <c r="E119" s="222"/>
      <c r="F119" s="222"/>
      <c r="G119" s="222">
        <v>1</v>
      </c>
      <c r="H119" s="222"/>
      <c r="I119" s="221">
        <v>0</v>
      </c>
      <c r="J119" s="221">
        <v>0</v>
      </c>
      <c r="K119" s="221">
        <v>0</v>
      </c>
      <c r="L119" s="221">
        <v>1000</v>
      </c>
      <c r="M119" s="223"/>
      <c r="N119" s="221">
        <v>0</v>
      </c>
      <c r="O119" s="221">
        <v>0</v>
      </c>
      <c r="P119" s="221">
        <v>0</v>
      </c>
      <c r="Q119" s="221">
        <v>0</v>
      </c>
      <c r="R119" s="221">
        <v>1000</v>
      </c>
      <c r="S119" s="222">
        <v>1536</v>
      </c>
      <c r="T119" s="221">
        <v>1536000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0</v>
      </c>
      <c r="AB119" s="221">
        <v>0</v>
      </c>
      <c r="AC119" s="221">
        <v>0</v>
      </c>
      <c r="AD119" s="221">
        <v>0</v>
      </c>
      <c r="AE119" s="220"/>
      <c r="AF119" s="220"/>
      <c r="AG119" s="222">
        <v>0</v>
      </c>
      <c r="AH119" s="224">
        <v>19</v>
      </c>
      <c r="AI119" s="224">
        <v>33</v>
      </c>
      <c r="AJ119" s="224">
        <v>19</v>
      </c>
      <c r="AK119" s="224">
        <v>360</v>
      </c>
      <c r="AL119" s="220"/>
      <c r="AM119" s="222"/>
      <c r="AN119" s="220"/>
      <c r="AO119" s="222"/>
      <c r="AP119" s="222">
        <v>0</v>
      </c>
      <c r="AQ119" s="222">
        <v>0</v>
      </c>
      <c r="AR119" s="224">
        <v>0</v>
      </c>
      <c r="AS119" s="224">
        <v>0</v>
      </c>
      <c r="AT119" s="221">
        <v>0</v>
      </c>
      <c r="AU119" s="221">
        <v>0</v>
      </c>
      <c r="AV119" s="221">
        <v>0</v>
      </c>
      <c r="AW119" s="221">
        <v>0</v>
      </c>
      <c r="AX119" s="221">
        <v>0</v>
      </c>
      <c r="AY119" s="221">
        <v>0</v>
      </c>
      <c r="AZ119" s="221">
        <v>0</v>
      </c>
      <c r="BA119" s="221">
        <v>0</v>
      </c>
      <c r="BB119" s="221">
        <v>0</v>
      </c>
      <c r="BC119" s="221">
        <v>0</v>
      </c>
      <c r="BD119" s="221">
        <v>0</v>
      </c>
      <c r="BE119" s="221">
        <v>0</v>
      </c>
      <c r="BF119" s="221">
        <v>0</v>
      </c>
      <c r="BG119" s="221">
        <v>0</v>
      </c>
      <c r="BH119" s="221">
        <v>0</v>
      </c>
      <c r="BI119" s="221">
        <v>0</v>
      </c>
      <c r="BJ119" s="221">
        <v>0</v>
      </c>
      <c r="BK119" s="221">
        <v>0</v>
      </c>
      <c r="BL119" s="221">
        <v>0</v>
      </c>
      <c r="BM119" s="221">
        <v>0</v>
      </c>
      <c r="BN119" s="221">
        <v>0</v>
      </c>
      <c r="BO119" s="221">
        <v>0</v>
      </c>
      <c r="BP119" s="221">
        <v>0</v>
      </c>
      <c r="BQ119" s="213" t="s">
        <v>102</v>
      </c>
    </row>
    <row r="120" spans="1:69" x14ac:dyDescent="0.3">
      <c r="A120" s="220">
        <v>46280</v>
      </c>
      <c r="B120" s="221">
        <v>1000</v>
      </c>
      <c r="C120" s="222"/>
      <c r="D120" s="221">
        <v>1000</v>
      </c>
      <c r="E120" s="222"/>
      <c r="F120" s="222"/>
      <c r="G120" s="222">
        <v>1</v>
      </c>
      <c r="H120" s="222"/>
      <c r="I120" s="221">
        <v>0</v>
      </c>
      <c r="J120" s="221">
        <v>0</v>
      </c>
      <c r="K120" s="221">
        <v>0</v>
      </c>
      <c r="L120" s="221">
        <v>1000</v>
      </c>
      <c r="M120" s="223"/>
      <c r="N120" s="221">
        <v>0</v>
      </c>
      <c r="O120" s="221">
        <v>0</v>
      </c>
      <c r="P120" s="221">
        <v>0</v>
      </c>
      <c r="Q120" s="221">
        <v>0</v>
      </c>
      <c r="R120" s="221">
        <v>1000</v>
      </c>
      <c r="S120" s="222">
        <v>1536</v>
      </c>
      <c r="T120" s="221">
        <v>1536000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0</v>
      </c>
      <c r="AB120" s="221">
        <v>0</v>
      </c>
      <c r="AC120" s="221">
        <v>0</v>
      </c>
      <c r="AD120" s="221">
        <v>0</v>
      </c>
      <c r="AE120" s="220"/>
      <c r="AF120" s="220"/>
      <c r="AG120" s="222">
        <v>0</v>
      </c>
      <c r="AH120" s="224">
        <v>20</v>
      </c>
      <c r="AI120" s="224">
        <v>33</v>
      </c>
      <c r="AJ120" s="224">
        <v>20</v>
      </c>
      <c r="AK120" s="224">
        <v>360</v>
      </c>
      <c r="AL120" s="220"/>
      <c r="AM120" s="222"/>
      <c r="AN120" s="220"/>
      <c r="AO120" s="222"/>
      <c r="AP120" s="222">
        <v>0</v>
      </c>
      <c r="AQ120" s="222">
        <v>0</v>
      </c>
      <c r="AR120" s="224">
        <v>0</v>
      </c>
      <c r="AS120" s="224">
        <v>0</v>
      </c>
      <c r="AT120" s="221">
        <v>0</v>
      </c>
      <c r="AU120" s="221">
        <v>0</v>
      </c>
      <c r="AV120" s="221">
        <v>0</v>
      </c>
      <c r="AW120" s="221">
        <v>0</v>
      </c>
      <c r="AX120" s="221">
        <v>0</v>
      </c>
      <c r="AY120" s="221">
        <v>0</v>
      </c>
      <c r="AZ120" s="221">
        <v>0</v>
      </c>
      <c r="BA120" s="221">
        <v>0</v>
      </c>
      <c r="BB120" s="221">
        <v>0</v>
      </c>
      <c r="BC120" s="221">
        <v>0</v>
      </c>
      <c r="BD120" s="221">
        <v>0</v>
      </c>
      <c r="BE120" s="221">
        <v>0</v>
      </c>
      <c r="BF120" s="221">
        <v>0</v>
      </c>
      <c r="BG120" s="221">
        <v>0</v>
      </c>
      <c r="BH120" s="221">
        <v>0</v>
      </c>
      <c r="BI120" s="221">
        <v>0</v>
      </c>
      <c r="BJ120" s="221">
        <v>0</v>
      </c>
      <c r="BK120" s="221">
        <v>0</v>
      </c>
      <c r="BL120" s="221">
        <v>0</v>
      </c>
      <c r="BM120" s="221">
        <v>0</v>
      </c>
      <c r="BN120" s="221">
        <v>0</v>
      </c>
      <c r="BO120" s="221">
        <v>0</v>
      </c>
      <c r="BP120" s="221">
        <v>0</v>
      </c>
      <c r="BQ120" s="213" t="s">
        <v>102</v>
      </c>
    </row>
    <row r="121" spans="1:69" x14ac:dyDescent="0.3">
      <c r="A121" s="220">
        <v>46281</v>
      </c>
      <c r="B121" s="221">
        <v>1000</v>
      </c>
      <c r="C121" s="222"/>
      <c r="D121" s="221">
        <v>1000</v>
      </c>
      <c r="E121" s="222"/>
      <c r="F121" s="222"/>
      <c r="G121" s="222">
        <v>1</v>
      </c>
      <c r="H121" s="222"/>
      <c r="I121" s="221">
        <v>0</v>
      </c>
      <c r="J121" s="221">
        <v>0</v>
      </c>
      <c r="K121" s="221">
        <v>0</v>
      </c>
      <c r="L121" s="221">
        <v>1000</v>
      </c>
      <c r="M121" s="223"/>
      <c r="N121" s="221">
        <v>0</v>
      </c>
      <c r="O121" s="221">
        <v>0</v>
      </c>
      <c r="P121" s="221">
        <v>0</v>
      </c>
      <c r="Q121" s="221">
        <v>0</v>
      </c>
      <c r="R121" s="221">
        <v>1000</v>
      </c>
      <c r="S121" s="222">
        <v>1536</v>
      </c>
      <c r="T121" s="221">
        <v>1536000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0</v>
      </c>
      <c r="AB121" s="221">
        <v>0</v>
      </c>
      <c r="AC121" s="221">
        <v>0</v>
      </c>
      <c r="AD121" s="221">
        <v>0</v>
      </c>
      <c r="AE121" s="220"/>
      <c r="AF121" s="220"/>
      <c r="AG121" s="222">
        <v>0</v>
      </c>
      <c r="AH121" s="224">
        <v>21</v>
      </c>
      <c r="AI121" s="224">
        <v>33</v>
      </c>
      <c r="AJ121" s="224">
        <v>21</v>
      </c>
      <c r="AK121" s="224">
        <v>360</v>
      </c>
      <c r="AL121" s="220"/>
      <c r="AM121" s="222"/>
      <c r="AN121" s="220"/>
      <c r="AO121" s="222"/>
      <c r="AP121" s="222">
        <v>0</v>
      </c>
      <c r="AQ121" s="222">
        <v>0</v>
      </c>
      <c r="AR121" s="224">
        <v>0</v>
      </c>
      <c r="AS121" s="224">
        <v>0</v>
      </c>
      <c r="AT121" s="221">
        <v>0</v>
      </c>
      <c r="AU121" s="221">
        <v>0</v>
      </c>
      <c r="AV121" s="221">
        <v>0</v>
      </c>
      <c r="AW121" s="221">
        <v>0</v>
      </c>
      <c r="AX121" s="221">
        <v>0</v>
      </c>
      <c r="AY121" s="221">
        <v>0</v>
      </c>
      <c r="AZ121" s="221">
        <v>0</v>
      </c>
      <c r="BA121" s="221">
        <v>0</v>
      </c>
      <c r="BB121" s="221">
        <v>0</v>
      </c>
      <c r="BC121" s="221">
        <v>0</v>
      </c>
      <c r="BD121" s="221">
        <v>0</v>
      </c>
      <c r="BE121" s="221">
        <v>0</v>
      </c>
      <c r="BF121" s="221">
        <v>0</v>
      </c>
      <c r="BG121" s="221">
        <v>0</v>
      </c>
      <c r="BH121" s="221">
        <v>0</v>
      </c>
      <c r="BI121" s="221">
        <v>0</v>
      </c>
      <c r="BJ121" s="221">
        <v>0</v>
      </c>
      <c r="BK121" s="221">
        <v>0</v>
      </c>
      <c r="BL121" s="221">
        <v>0</v>
      </c>
      <c r="BM121" s="221">
        <v>0</v>
      </c>
      <c r="BN121" s="221">
        <v>0</v>
      </c>
      <c r="BO121" s="221">
        <v>0</v>
      </c>
      <c r="BP121" s="221">
        <v>0</v>
      </c>
      <c r="BQ121" s="213" t="s">
        <v>102</v>
      </c>
    </row>
    <row r="122" spans="1:69" x14ac:dyDescent="0.3">
      <c r="A122" s="220">
        <v>46282</v>
      </c>
      <c r="B122" s="221">
        <v>1000</v>
      </c>
      <c r="C122" s="222"/>
      <c r="D122" s="221">
        <v>1000</v>
      </c>
      <c r="E122" s="222"/>
      <c r="F122" s="222"/>
      <c r="G122" s="222">
        <v>1</v>
      </c>
      <c r="H122" s="222"/>
      <c r="I122" s="221">
        <v>0</v>
      </c>
      <c r="J122" s="221">
        <v>0</v>
      </c>
      <c r="K122" s="221">
        <v>0</v>
      </c>
      <c r="L122" s="221">
        <v>1000</v>
      </c>
      <c r="M122" s="223"/>
      <c r="N122" s="221">
        <v>0</v>
      </c>
      <c r="O122" s="221">
        <v>0</v>
      </c>
      <c r="P122" s="221">
        <v>0</v>
      </c>
      <c r="Q122" s="221">
        <v>0</v>
      </c>
      <c r="R122" s="221">
        <v>1000</v>
      </c>
      <c r="S122" s="222">
        <v>1536</v>
      </c>
      <c r="T122" s="221">
        <v>1536000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0</v>
      </c>
      <c r="AB122" s="221">
        <v>0</v>
      </c>
      <c r="AC122" s="221">
        <v>0</v>
      </c>
      <c r="AD122" s="221">
        <v>0</v>
      </c>
      <c r="AE122" s="220"/>
      <c r="AF122" s="220"/>
      <c r="AG122" s="222">
        <v>0</v>
      </c>
      <c r="AH122" s="224">
        <v>22</v>
      </c>
      <c r="AI122" s="224">
        <v>33</v>
      </c>
      <c r="AJ122" s="224">
        <v>22</v>
      </c>
      <c r="AK122" s="224">
        <v>360</v>
      </c>
      <c r="AL122" s="220"/>
      <c r="AM122" s="222"/>
      <c r="AN122" s="220"/>
      <c r="AO122" s="222"/>
      <c r="AP122" s="222">
        <v>0</v>
      </c>
      <c r="AQ122" s="222">
        <v>0</v>
      </c>
      <c r="AR122" s="224">
        <v>0</v>
      </c>
      <c r="AS122" s="224">
        <v>0</v>
      </c>
      <c r="AT122" s="221">
        <v>0</v>
      </c>
      <c r="AU122" s="221">
        <v>0</v>
      </c>
      <c r="AV122" s="221">
        <v>0</v>
      </c>
      <c r="AW122" s="221">
        <v>0</v>
      </c>
      <c r="AX122" s="221">
        <v>0</v>
      </c>
      <c r="AY122" s="221">
        <v>0</v>
      </c>
      <c r="AZ122" s="221">
        <v>0</v>
      </c>
      <c r="BA122" s="221">
        <v>0</v>
      </c>
      <c r="BB122" s="221">
        <v>0</v>
      </c>
      <c r="BC122" s="221">
        <v>0</v>
      </c>
      <c r="BD122" s="221">
        <v>0</v>
      </c>
      <c r="BE122" s="221">
        <v>0</v>
      </c>
      <c r="BF122" s="221">
        <v>0</v>
      </c>
      <c r="BG122" s="221">
        <v>0</v>
      </c>
      <c r="BH122" s="221">
        <v>0</v>
      </c>
      <c r="BI122" s="221">
        <v>0</v>
      </c>
      <c r="BJ122" s="221">
        <v>0</v>
      </c>
      <c r="BK122" s="221">
        <v>0</v>
      </c>
      <c r="BL122" s="221">
        <v>0</v>
      </c>
      <c r="BM122" s="221">
        <v>0</v>
      </c>
      <c r="BN122" s="221">
        <v>0</v>
      </c>
      <c r="BO122" s="221">
        <v>0</v>
      </c>
      <c r="BP122" s="221">
        <v>0</v>
      </c>
      <c r="BQ122" s="213" t="s">
        <v>102</v>
      </c>
    </row>
    <row r="123" spans="1:69" x14ac:dyDescent="0.3">
      <c r="A123" s="220">
        <v>46283</v>
      </c>
      <c r="B123" s="221">
        <v>1000</v>
      </c>
      <c r="C123" s="222"/>
      <c r="D123" s="221">
        <v>1000</v>
      </c>
      <c r="E123" s="222"/>
      <c r="F123" s="222"/>
      <c r="G123" s="222">
        <v>1</v>
      </c>
      <c r="H123" s="222"/>
      <c r="I123" s="221">
        <v>0</v>
      </c>
      <c r="J123" s="221">
        <v>0</v>
      </c>
      <c r="K123" s="221">
        <v>0</v>
      </c>
      <c r="L123" s="221">
        <v>1000</v>
      </c>
      <c r="M123" s="223"/>
      <c r="N123" s="221">
        <v>0</v>
      </c>
      <c r="O123" s="221">
        <v>0</v>
      </c>
      <c r="P123" s="221">
        <v>0</v>
      </c>
      <c r="Q123" s="221">
        <v>0</v>
      </c>
      <c r="R123" s="221">
        <v>1000</v>
      </c>
      <c r="S123" s="222">
        <v>1536</v>
      </c>
      <c r="T123" s="221">
        <v>1536000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0</v>
      </c>
      <c r="AB123" s="221">
        <v>0</v>
      </c>
      <c r="AC123" s="221">
        <v>0</v>
      </c>
      <c r="AD123" s="221">
        <v>0</v>
      </c>
      <c r="AE123" s="220"/>
      <c r="AF123" s="220"/>
      <c r="AG123" s="222">
        <v>0</v>
      </c>
      <c r="AH123" s="224">
        <v>23</v>
      </c>
      <c r="AI123" s="224">
        <v>33</v>
      </c>
      <c r="AJ123" s="224">
        <v>23</v>
      </c>
      <c r="AK123" s="224">
        <v>360</v>
      </c>
      <c r="AL123" s="220"/>
      <c r="AM123" s="222"/>
      <c r="AN123" s="220"/>
      <c r="AO123" s="222"/>
      <c r="AP123" s="222">
        <v>0</v>
      </c>
      <c r="AQ123" s="222">
        <v>0</v>
      </c>
      <c r="AR123" s="224">
        <v>0</v>
      </c>
      <c r="AS123" s="224">
        <v>0</v>
      </c>
      <c r="AT123" s="221">
        <v>0</v>
      </c>
      <c r="AU123" s="221">
        <v>0</v>
      </c>
      <c r="AV123" s="221">
        <v>0</v>
      </c>
      <c r="AW123" s="221">
        <v>0</v>
      </c>
      <c r="AX123" s="221">
        <v>0</v>
      </c>
      <c r="AY123" s="221">
        <v>0</v>
      </c>
      <c r="AZ123" s="221">
        <v>0</v>
      </c>
      <c r="BA123" s="221">
        <v>0</v>
      </c>
      <c r="BB123" s="221">
        <v>0</v>
      </c>
      <c r="BC123" s="221">
        <v>0</v>
      </c>
      <c r="BD123" s="221">
        <v>0</v>
      </c>
      <c r="BE123" s="221">
        <v>0</v>
      </c>
      <c r="BF123" s="221">
        <v>0</v>
      </c>
      <c r="BG123" s="221">
        <v>0</v>
      </c>
      <c r="BH123" s="221">
        <v>0</v>
      </c>
      <c r="BI123" s="221">
        <v>0</v>
      </c>
      <c r="BJ123" s="221">
        <v>0</v>
      </c>
      <c r="BK123" s="221">
        <v>0</v>
      </c>
      <c r="BL123" s="221">
        <v>0</v>
      </c>
      <c r="BM123" s="221">
        <v>0</v>
      </c>
      <c r="BN123" s="221">
        <v>0</v>
      </c>
      <c r="BO123" s="221">
        <v>0</v>
      </c>
      <c r="BP123" s="221">
        <v>0</v>
      </c>
      <c r="BQ123" s="213" t="s">
        <v>102</v>
      </c>
    </row>
    <row r="124" spans="1:69" x14ac:dyDescent="0.3">
      <c r="A124" s="220">
        <v>46284</v>
      </c>
      <c r="B124" s="221">
        <v>1000</v>
      </c>
      <c r="C124" s="222"/>
      <c r="D124" s="221">
        <v>1000</v>
      </c>
      <c r="E124" s="222"/>
      <c r="F124" s="222"/>
      <c r="G124" s="222">
        <v>1</v>
      </c>
      <c r="H124" s="222"/>
      <c r="I124" s="221">
        <v>0</v>
      </c>
      <c r="J124" s="221">
        <v>0</v>
      </c>
      <c r="K124" s="221">
        <v>0</v>
      </c>
      <c r="L124" s="221">
        <v>1000</v>
      </c>
      <c r="M124" s="223"/>
      <c r="N124" s="221">
        <v>0</v>
      </c>
      <c r="O124" s="221">
        <v>0</v>
      </c>
      <c r="P124" s="221">
        <v>0</v>
      </c>
      <c r="Q124" s="221">
        <v>0</v>
      </c>
      <c r="R124" s="221">
        <v>1000</v>
      </c>
      <c r="S124" s="222">
        <v>1536</v>
      </c>
      <c r="T124" s="221">
        <v>1536000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0</v>
      </c>
      <c r="AB124" s="221">
        <v>0</v>
      </c>
      <c r="AC124" s="221">
        <v>0</v>
      </c>
      <c r="AD124" s="221">
        <v>0</v>
      </c>
      <c r="AE124" s="220"/>
      <c r="AF124" s="220"/>
      <c r="AG124" s="222">
        <v>0</v>
      </c>
      <c r="AH124" s="224">
        <v>24</v>
      </c>
      <c r="AI124" s="224">
        <v>33</v>
      </c>
      <c r="AJ124" s="224">
        <v>24</v>
      </c>
      <c r="AK124" s="224">
        <v>360</v>
      </c>
      <c r="AL124" s="220"/>
      <c r="AM124" s="222"/>
      <c r="AN124" s="220"/>
      <c r="AO124" s="222"/>
      <c r="AP124" s="222">
        <v>0</v>
      </c>
      <c r="AQ124" s="222">
        <v>0</v>
      </c>
      <c r="AR124" s="224">
        <v>0</v>
      </c>
      <c r="AS124" s="224">
        <v>0</v>
      </c>
      <c r="AT124" s="221">
        <v>0</v>
      </c>
      <c r="AU124" s="221">
        <v>0</v>
      </c>
      <c r="AV124" s="221">
        <v>0</v>
      </c>
      <c r="AW124" s="221">
        <v>0</v>
      </c>
      <c r="AX124" s="221">
        <v>0</v>
      </c>
      <c r="AY124" s="221">
        <v>0</v>
      </c>
      <c r="AZ124" s="221">
        <v>0</v>
      </c>
      <c r="BA124" s="221">
        <v>0</v>
      </c>
      <c r="BB124" s="221">
        <v>0</v>
      </c>
      <c r="BC124" s="221">
        <v>0</v>
      </c>
      <c r="BD124" s="221">
        <v>0</v>
      </c>
      <c r="BE124" s="221">
        <v>0</v>
      </c>
      <c r="BF124" s="221">
        <v>0</v>
      </c>
      <c r="BG124" s="221">
        <v>0</v>
      </c>
      <c r="BH124" s="221">
        <v>0</v>
      </c>
      <c r="BI124" s="221">
        <v>0</v>
      </c>
      <c r="BJ124" s="221">
        <v>0</v>
      </c>
      <c r="BK124" s="221">
        <v>0</v>
      </c>
      <c r="BL124" s="221">
        <v>0</v>
      </c>
      <c r="BM124" s="221">
        <v>0</v>
      </c>
      <c r="BN124" s="221">
        <v>0</v>
      </c>
      <c r="BO124" s="221">
        <v>0</v>
      </c>
      <c r="BP124" s="221">
        <v>0</v>
      </c>
      <c r="BQ124" s="213" t="s">
        <v>102</v>
      </c>
    </row>
    <row r="125" spans="1:69" x14ac:dyDescent="0.3">
      <c r="A125" s="220">
        <v>46285</v>
      </c>
      <c r="B125" s="221">
        <v>1000</v>
      </c>
      <c r="C125" s="222"/>
      <c r="D125" s="221">
        <v>1000</v>
      </c>
      <c r="E125" s="222"/>
      <c r="F125" s="222"/>
      <c r="G125" s="222">
        <v>1</v>
      </c>
      <c r="H125" s="222"/>
      <c r="I125" s="221">
        <v>0</v>
      </c>
      <c r="J125" s="221">
        <v>0</v>
      </c>
      <c r="K125" s="221">
        <v>0</v>
      </c>
      <c r="L125" s="221">
        <v>1000</v>
      </c>
      <c r="M125" s="223"/>
      <c r="N125" s="221">
        <v>0</v>
      </c>
      <c r="O125" s="221">
        <v>0</v>
      </c>
      <c r="P125" s="221">
        <v>0</v>
      </c>
      <c r="Q125" s="221">
        <v>0</v>
      </c>
      <c r="R125" s="221">
        <v>1000</v>
      </c>
      <c r="S125" s="222">
        <v>1536</v>
      </c>
      <c r="T125" s="221">
        <v>1536000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0</v>
      </c>
      <c r="AB125" s="221">
        <v>0</v>
      </c>
      <c r="AC125" s="221">
        <v>0</v>
      </c>
      <c r="AD125" s="221">
        <v>0</v>
      </c>
      <c r="AE125" s="220"/>
      <c r="AF125" s="220"/>
      <c r="AG125" s="222">
        <v>0</v>
      </c>
      <c r="AH125" s="224">
        <v>25</v>
      </c>
      <c r="AI125" s="224">
        <v>33</v>
      </c>
      <c r="AJ125" s="224">
        <v>25</v>
      </c>
      <c r="AK125" s="224">
        <v>360</v>
      </c>
      <c r="AL125" s="220"/>
      <c r="AM125" s="222"/>
      <c r="AN125" s="220"/>
      <c r="AO125" s="222"/>
      <c r="AP125" s="222">
        <v>0</v>
      </c>
      <c r="AQ125" s="222">
        <v>0</v>
      </c>
      <c r="AR125" s="224">
        <v>0</v>
      </c>
      <c r="AS125" s="224">
        <v>0</v>
      </c>
      <c r="AT125" s="221">
        <v>0</v>
      </c>
      <c r="AU125" s="221">
        <v>0</v>
      </c>
      <c r="AV125" s="221">
        <v>0</v>
      </c>
      <c r="AW125" s="221">
        <v>0</v>
      </c>
      <c r="AX125" s="221">
        <v>0</v>
      </c>
      <c r="AY125" s="221">
        <v>0</v>
      </c>
      <c r="AZ125" s="221">
        <v>0</v>
      </c>
      <c r="BA125" s="221">
        <v>0</v>
      </c>
      <c r="BB125" s="221">
        <v>0</v>
      </c>
      <c r="BC125" s="221">
        <v>0</v>
      </c>
      <c r="BD125" s="221">
        <v>0</v>
      </c>
      <c r="BE125" s="221">
        <v>0</v>
      </c>
      <c r="BF125" s="221">
        <v>0</v>
      </c>
      <c r="BG125" s="221">
        <v>0</v>
      </c>
      <c r="BH125" s="221">
        <v>0</v>
      </c>
      <c r="BI125" s="221">
        <v>0</v>
      </c>
      <c r="BJ125" s="221">
        <v>0</v>
      </c>
      <c r="BK125" s="221">
        <v>0</v>
      </c>
      <c r="BL125" s="221">
        <v>0</v>
      </c>
      <c r="BM125" s="221">
        <v>0</v>
      </c>
      <c r="BN125" s="221">
        <v>0</v>
      </c>
      <c r="BO125" s="221">
        <v>0</v>
      </c>
      <c r="BP125" s="221">
        <v>0</v>
      </c>
      <c r="BQ125" s="213" t="s">
        <v>102</v>
      </c>
    </row>
    <row r="126" spans="1:69" x14ac:dyDescent="0.3">
      <c r="A126" s="220">
        <v>46286</v>
      </c>
      <c r="B126" s="221">
        <v>1000</v>
      </c>
      <c r="C126" s="222"/>
      <c r="D126" s="221">
        <v>1000</v>
      </c>
      <c r="E126" s="222"/>
      <c r="F126" s="222"/>
      <c r="G126" s="222">
        <v>1</v>
      </c>
      <c r="H126" s="222"/>
      <c r="I126" s="221">
        <v>0</v>
      </c>
      <c r="J126" s="221">
        <v>0</v>
      </c>
      <c r="K126" s="221">
        <v>0</v>
      </c>
      <c r="L126" s="221">
        <v>1000</v>
      </c>
      <c r="M126" s="223"/>
      <c r="N126" s="221">
        <v>0</v>
      </c>
      <c r="O126" s="221">
        <v>0</v>
      </c>
      <c r="P126" s="221">
        <v>0</v>
      </c>
      <c r="Q126" s="221">
        <v>0</v>
      </c>
      <c r="R126" s="221">
        <v>1000</v>
      </c>
      <c r="S126" s="222">
        <v>1536</v>
      </c>
      <c r="T126" s="221">
        <v>1536000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0</v>
      </c>
      <c r="AB126" s="221">
        <v>0</v>
      </c>
      <c r="AC126" s="221">
        <v>0</v>
      </c>
      <c r="AD126" s="221">
        <v>0</v>
      </c>
      <c r="AE126" s="220"/>
      <c r="AF126" s="220"/>
      <c r="AG126" s="222">
        <v>0</v>
      </c>
      <c r="AH126" s="224">
        <v>26</v>
      </c>
      <c r="AI126" s="224">
        <v>33</v>
      </c>
      <c r="AJ126" s="224">
        <v>26</v>
      </c>
      <c r="AK126" s="224">
        <v>360</v>
      </c>
      <c r="AL126" s="220"/>
      <c r="AM126" s="222"/>
      <c r="AN126" s="220"/>
      <c r="AO126" s="222"/>
      <c r="AP126" s="222">
        <v>0</v>
      </c>
      <c r="AQ126" s="222">
        <v>0</v>
      </c>
      <c r="AR126" s="224">
        <v>0</v>
      </c>
      <c r="AS126" s="224">
        <v>0</v>
      </c>
      <c r="AT126" s="221">
        <v>0</v>
      </c>
      <c r="AU126" s="221">
        <v>0</v>
      </c>
      <c r="AV126" s="221">
        <v>0</v>
      </c>
      <c r="AW126" s="221">
        <v>0</v>
      </c>
      <c r="AX126" s="221">
        <v>0</v>
      </c>
      <c r="AY126" s="221">
        <v>0</v>
      </c>
      <c r="AZ126" s="221">
        <v>0</v>
      </c>
      <c r="BA126" s="221">
        <v>0</v>
      </c>
      <c r="BB126" s="221">
        <v>0</v>
      </c>
      <c r="BC126" s="221">
        <v>0</v>
      </c>
      <c r="BD126" s="221">
        <v>0</v>
      </c>
      <c r="BE126" s="221">
        <v>0</v>
      </c>
      <c r="BF126" s="221">
        <v>0</v>
      </c>
      <c r="BG126" s="221">
        <v>0</v>
      </c>
      <c r="BH126" s="221">
        <v>0</v>
      </c>
      <c r="BI126" s="221">
        <v>0</v>
      </c>
      <c r="BJ126" s="221">
        <v>0</v>
      </c>
      <c r="BK126" s="221">
        <v>0</v>
      </c>
      <c r="BL126" s="221">
        <v>0</v>
      </c>
      <c r="BM126" s="221">
        <v>0</v>
      </c>
      <c r="BN126" s="221">
        <v>0</v>
      </c>
      <c r="BO126" s="221">
        <v>0</v>
      </c>
      <c r="BP126" s="221">
        <v>0</v>
      </c>
      <c r="BQ126" s="213" t="s">
        <v>102</v>
      </c>
    </row>
    <row r="127" spans="1:69" x14ac:dyDescent="0.3">
      <c r="A127" s="220">
        <v>46287</v>
      </c>
      <c r="B127" s="221">
        <v>1000</v>
      </c>
      <c r="C127" s="222"/>
      <c r="D127" s="221">
        <v>1000</v>
      </c>
      <c r="E127" s="222"/>
      <c r="F127" s="222"/>
      <c r="G127" s="222">
        <v>1</v>
      </c>
      <c r="H127" s="222"/>
      <c r="I127" s="221">
        <v>0</v>
      </c>
      <c r="J127" s="221">
        <v>0</v>
      </c>
      <c r="K127" s="221">
        <v>0</v>
      </c>
      <c r="L127" s="221">
        <v>1000</v>
      </c>
      <c r="M127" s="223"/>
      <c r="N127" s="221">
        <v>0</v>
      </c>
      <c r="O127" s="221">
        <v>0</v>
      </c>
      <c r="P127" s="221">
        <v>0</v>
      </c>
      <c r="Q127" s="221">
        <v>0</v>
      </c>
      <c r="R127" s="221">
        <v>1000</v>
      </c>
      <c r="S127" s="222">
        <v>1536</v>
      </c>
      <c r="T127" s="221">
        <v>1536000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0</v>
      </c>
      <c r="AB127" s="221">
        <v>0</v>
      </c>
      <c r="AC127" s="221">
        <v>0</v>
      </c>
      <c r="AD127" s="221">
        <v>0</v>
      </c>
      <c r="AE127" s="220"/>
      <c r="AF127" s="220"/>
      <c r="AG127" s="222">
        <v>0</v>
      </c>
      <c r="AH127" s="224">
        <v>27</v>
      </c>
      <c r="AI127" s="224">
        <v>33</v>
      </c>
      <c r="AJ127" s="224">
        <v>27</v>
      </c>
      <c r="AK127" s="224">
        <v>360</v>
      </c>
      <c r="AL127" s="220"/>
      <c r="AM127" s="222"/>
      <c r="AN127" s="220"/>
      <c r="AO127" s="222"/>
      <c r="AP127" s="222">
        <v>0</v>
      </c>
      <c r="AQ127" s="222">
        <v>0</v>
      </c>
      <c r="AR127" s="224">
        <v>0</v>
      </c>
      <c r="AS127" s="224">
        <v>0</v>
      </c>
      <c r="AT127" s="221">
        <v>0</v>
      </c>
      <c r="AU127" s="221">
        <v>0</v>
      </c>
      <c r="AV127" s="221">
        <v>0</v>
      </c>
      <c r="AW127" s="221">
        <v>0</v>
      </c>
      <c r="AX127" s="221">
        <v>0</v>
      </c>
      <c r="AY127" s="221">
        <v>0</v>
      </c>
      <c r="AZ127" s="221">
        <v>0</v>
      </c>
      <c r="BA127" s="221">
        <v>0</v>
      </c>
      <c r="BB127" s="221">
        <v>0</v>
      </c>
      <c r="BC127" s="221">
        <v>0</v>
      </c>
      <c r="BD127" s="221">
        <v>0</v>
      </c>
      <c r="BE127" s="221">
        <v>0</v>
      </c>
      <c r="BF127" s="221">
        <v>0</v>
      </c>
      <c r="BG127" s="221">
        <v>0</v>
      </c>
      <c r="BH127" s="221">
        <v>0</v>
      </c>
      <c r="BI127" s="221">
        <v>0</v>
      </c>
      <c r="BJ127" s="221">
        <v>0</v>
      </c>
      <c r="BK127" s="221">
        <v>0</v>
      </c>
      <c r="BL127" s="221">
        <v>0</v>
      </c>
      <c r="BM127" s="221">
        <v>0</v>
      </c>
      <c r="BN127" s="221">
        <v>0</v>
      </c>
      <c r="BO127" s="221">
        <v>0</v>
      </c>
      <c r="BP127" s="221">
        <v>0</v>
      </c>
      <c r="BQ127" s="213" t="s">
        <v>102</v>
      </c>
    </row>
    <row r="128" spans="1:69" x14ac:dyDescent="0.3">
      <c r="A128" s="220">
        <v>46288</v>
      </c>
      <c r="B128" s="221">
        <v>1000</v>
      </c>
      <c r="C128" s="222"/>
      <c r="D128" s="221">
        <v>1000</v>
      </c>
      <c r="E128" s="222"/>
      <c r="F128" s="222"/>
      <c r="G128" s="222">
        <v>1</v>
      </c>
      <c r="H128" s="222"/>
      <c r="I128" s="221">
        <v>0</v>
      </c>
      <c r="J128" s="221">
        <v>0</v>
      </c>
      <c r="K128" s="221">
        <v>0</v>
      </c>
      <c r="L128" s="221">
        <v>1000</v>
      </c>
      <c r="M128" s="223"/>
      <c r="N128" s="221">
        <v>0</v>
      </c>
      <c r="O128" s="221">
        <v>0</v>
      </c>
      <c r="P128" s="221">
        <v>0</v>
      </c>
      <c r="Q128" s="221">
        <v>0</v>
      </c>
      <c r="R128" s="221">
        <v>1000</v>
      </c>
      <c r="S128" s="222">
        <v>1536</v>
      </c>
      <c r="T128" s="221">
        <v>1536000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0</v>
      </c>
      <c r="AB128" s="221">
        <v>0</v>
      </c>
      <c r="AC128" s="221">
        <v>0</v>
      </c>
      <c r="AD128" s="221">
        <v>0</v>
      </c>
      <c r="AE128" s="220"/>
      <c r="AF128" s="220"/>
      <c r="AG128" s="222">
        <v>0</v>
      </c>
      <c r="AH128" s="224">
        <v>28</v>
      </c>
      <c r="AI128" s="224">
        <v>33</v>
      </c>
      <c r="AJ128" s="224">
        <v>28</v>
      </c>
      <c r="AK128" s="224">
        <v>360</v>
      </c>
      <c r="AL128" s="220"/>
      <c r="AM128" s="222"/>
      <c r="AN128" s="220"/>
      <c r="AO128" s="222"/>
      <c r="AP128" s="222">
        <v>0</v>
      </c>
      <c r="AQ128" s="222">
        <v>0</v>
      </c>
      <c r="AR128" s="224">
        <v>0</v>
      </c>
      <c r="AS128" s="224">
        <v>0</v>
      </c>
      <c r="AT128" s="221">
        <v>0</v>
      </c>
      <c r="AU128" s="221">
        <v>0</v>
      </c>
      <c r="AV128" s="221">
        <v>0</v>
      </c>
      <c r="AW128" s="221">
        <v>0</v>
      </c>
      <c r="AX128" s="221">
        <v>0</v>
      </c>
      <c r="AY128" s="221">
        <v>0</v>
      </c>
      <c r="AZ128" s="221">
        <v>0</v>
      </c>
      <c r="BA128" s="221">
        <v>0</v>
      </c>
      <c r="BB128" s="221">
        <v>0</v>
      </c>
      <c r="BC128" s="221">
        <v>0</v>
      </c>
      <c r="BD128" s="221">
        <v>0</v>
      </c>
      <c r="BE128" s="221">
        <v>0</v>
      </c>
      <c r="BF128" s="221">
        <v>0</v>
      </c>
      <c r="BG128" s="221">
        <v>0</v>
      </c>
      <c r="BH128" s="221">
        <v>0</v>
      </c>
      <c r="BI128" s="221">
        <v>0</v>
      </c>
      <c r="BJ128" s="221">
        <v>0</v>
      </c>
      <c r="BK128" s="221">
        <v>0</v>
      </c>
      <c r="BL128" s="221">
        <v>0</v>
      </c>
      <c r="BM128" s="221">
        <v>0</v>
      </c>
      <c r="BN128" s="221">
        <v>0</v>
      </c>
      <c r="BO128" s="221">
        <v>0</v>
      </c>
      <c r="BP128" s="221">
        <v>0</v>
      </c>
      <c r="BQ128" s="213" t="s">
        <v>102</v>
      </c>
    </row>
    <row r="129" spans="1:69" x14ac:dyDescent="0.3">
      <c r="A129" s="220">
        <v>46289</v>
      </c>
      <c r="B129" s="221">
        <v>1000</v>
      </c>
      <c r="C129" s="222"/>
      <c r="D129" s="221">
        <v>1000</v>
      </c>
      <c r="E129" s="222"/>
      <c r="F129" s="222"/>
      <c r="G129" s="222">
        <v>1</v>
      </c>
      <c r="H129" s="222"/>
      <c r="I129" s="221">
        <v>0</v>
      </c>
      <c r="J129" s="221">
        <v>0</v>
      </c>
      <c r="K129" s="221">
        <v>0</v>
      </c>
      <c r="L129" s="221">
        <v>1000</v>
      </c>
      <c r="M129" s="223"/>
      <c r="N129" s="221">
        <v>0</v>
      </c>
      <c r="O129" s="221">
        <v>0</v>
      </c>
      <c r="P129" s="221">
        <v>0</v>
      </c>
      <c r="Q129" s="221">
        <v>0</v>
      </c>
      <c r="R129" s="221">
        <v>1000</v>
      </c>
      <c r="S129" s="222">
        <v>1536</v>
      </c>
      <c r="T129" s="221">
        <v>1536000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0</v>
      </c>
      <c r="AB129" s="221">
        <v>0</v>
      </c>
      <c r="AC129" s="221">
        <v>0</v>
      </c>
      <c r="AD129" s="221">
        <v>0</v>
      </c>
      <c r="AE129" s="220"/>
      <c r="AF129" s="220"/>
      <c r="AG129" s="222">
        <v>0</v>
      </c>
      <c r="AH129" s="224">
        <v>29</v>
      </c>
      <c r="AI129" s="224">
        <v>33</v>
      </c>
      <c r="AJ129" s="224">
        <v>29</v>
      </c>
      <c r="AK129" s="224">
        <v>360</v>
      </c>
      <c r="AL129" s="220"/>
      <c r="AM129" s="222"/>
      <c r="AN129" s="220"/>
      <c r="AO129" s="222"/>
      <c r="AP129" s="222">
        <v>0</v>
      </c>
      <c r="AQ129" s="222">
        <v>0</v>
      </c>
      <c r="AR129" s="224">
        <v>0</v>
      </c>
      <c r="AS129" s="224">
        <v>0</v>
      </c>
      <c r="AT129" s="221">
        <v>0</v>
      </c>
      <c r="AU129" s="221">
        <v>0</v>
      </c>
      <c r="AV129" s="221">
        <v>0</v>
      </c>
      <c r="AW129" s="221">
        <v>0</v>
      </c>
      <c r="AX129" s="221">
        <v>0</v>
      </c>
      <c r="AY129" s="221">
        <v>0</v>
      </c>
      <c r="AZ129" s="221">
        <v>0</v>
      </c>
      <c r="BA129" s="221">
        <v>0</v>
      </c>
      <c r="BB129" s="221">
        <v>0</v>
      </c>
      <c r="BC129" s="221">
        <v>0</v>
      </c>
      <c r="BD129" s="221">
        <v>0</v>
      </c>
      <c r="BE129" s="221">
        <v>0</v>
      </c>
      <c r="BF129" s="221">
        <v>0</v>
      </c>
      <c r="BG129" s="221">
        <v>0</v>
      </c>
      <c r="BH129" s="221">
        <v>0</v>
      </c>
      <c r="BI129" s="221">
        <v>0</v>
      </c>
      <c r="BJ129" s="221">
        <v>0</v>
      </c>
      <c r="BK129" s="221">
        <v>0</v>
      </c>
      <c r="BL129" s="221">
        <v>0</v>
      </c>
      <c r="BM129" s="221">
        <v>0</v>
      </c>
      <c r="BN129" s="221">
        <v>0</v>
      </c>
      <c r="BO129" s="221">
        <v>0</v>
      </c>
      <c r="BP129" s="221">
        <v>0</v>
      </c>
      <c r="BQ129" s="213" t="s">
        <v>102</v>
      </c>
    </row>
    <row r="130" spans="1:69" x14ac:dyDescent="0.3">
      <c r="A130" s="220">
        <v>46290</v>
      </c>
      <c r="B130" s="221">
        <v>1000</v>
      </c>
      <c r="C130" s="222"/>
      <c r="D130" s="221">
        <v>1000</v>
      </c>
      <c r="E130" s="222"/>
      <c r="F130" s="222"/>
      <c r="G130" s="222">
        <v>1</v>
      </c>
      <c r="H130" s="222"/>
      <c r="I130" s="221">
        <v>0</v>
      </c>
      <c r="J130" s="221">
        <v>0</v>
      </c>
      <c r="K130" s="221">
        <v>0</v>
      </c>
      <c r="L130" s="221">
        <v>1000</v>
      </c>
      <c r="M130" s="223"/>
      <c r="N130" s="221">
        <v>0</v>
      </c>
      <c r="O130" s="221">
        <v>0</v>
      </c>
      <c r="P130" s="221">
        <v>0</v>
      </c>
      <c r="Q130" s="221">
        <v>0</v>
      </c>
      <c r="R130" s="221">
        <v>1000</v>
      </c>
      <c r="S130" s="222">
        <v>1536</v>
      </c>
      <c r="T130" s="221">
        <v>1536000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0</v>
      </c>
      <c r="AB130" s="221">
        <v>0</v>
      </c>
      <c r="AC130" s="221">
        <v>0</v>
      </c>
      <c r="AD130" s="221">
        <v>0</v>
      </c>
      <c r="AE130" s="220"/>
      <c r="AF130" s="220"/>
      <c r="AG130" s="222">
        <v>0</v>
      </c>
      <c r="AH130" s="224">
        <v>30</v>
      </c>
      <c r="AI130" s="224">
        <v>33</v>
      </c>
      <c r="AJ130" s="224">
        <v>30</v>
      </c>
      <c r="AK130" s="224">
        <v>360</v>
      </c>
      <c r="AL130" s="220"/>
      <c r="AM130" s="222"/>
      <c r="AN130" s="220"/>
      <c r="AO130" s="222"/>
      <c r="AP130" s="222">
        <v>0</v>
      </c>
      <c r="AQ130" s="222">
        <v>0</v>
      </c>
      <c r="AR130" s="224">
        <v>0</v>
      </c>
      <c r="AS130" s="224">
        <v>0</v>
      </c>
      <c r="AT130" s="221">
        <v>0</v>
      </c>
      <c r="AU130" s="221">
        <v>0</v>
      </c>
      <c r="AV130" s="221">
        <v>0</v>
      </c>
      <c r="AW130" s="221">
        <v>0</v>
      </c>
      <c r="AX130" s="221">
        <v>0</v>
      </c>
      <c r="AY130" s="221">
        <v>0</v>
      </c>
      <c r="AZ130" s="221">
        <v>0</v>
      </c>
      <c r="BA130" s="221">
        <v>0</v>
      </c>
      <c r="BB130" s="221">
        <v>0</v>
      </c>
      <c r="BC130" s="221">
        <v>0</v>
      </c>
      <c r="BD130" s="221">
        <v>0</v>
      </c>
      <c r="BE130" s="221">
        <v>0</v>
      </c>
      <c r="BF130" s="221">
        <v>0</v>
      </c>
      <c r="BG130" s="221">
        <v>0</v>
      </c>
      <c r="BH130" s="221">
        <v>0</v>
      </c>
      <c r="BI130" s="221">
        <v>0</v>
      </c>
      <c r="BJ130" s="221">
        <v>0</v>
      </c>
      <c r="BK130" s="221">
        <v>0</v>
      </c>
      <c r="BL130" s="221">
        <v>0</v>
      </c>
      <c r="BM130" s="221">
        <v>0</v>
      </c>
      <c r="BN130" s="221">
        <v>0</v>
      </c>
      <c r="BO130" s="221">
        <v>0</v>
      </c>
      <c r="BP130" s="221">
        <v>0</v>
      </c>
      <c r="BQ130" s="213" t="s">
        <v>102</v>
      </c>
    </row>
    <row r="131" spans="1:69" x14ac:dyDescent="0.3">
      <c r="A131" s="220">
        <v>46291</v>
      </c>
      <c r="B131" s="221">
        <v>1000</v>
      </c>
      <c r="C131" s="222"/>
      <c r="D131" s="221">
        <v>1000</v>
      </c>
      <c r="E131" s="222"/>
      <c r="F131" s="222"/>
      <c r="G131" s="222">
        <v>1</v>
      </c>
      <c r="H131" s="222"/>
      <c r="I131" s="221">
        <v>0</v>
      </c>
      <c r="J131" s="221">
        <v>0</v>
      </c>
      <c r="K131" s="221">
        <v>0</v>
      </c>
      <c r="L131" s="221">
        <v>1000</v>
      </c>
      <c r="M131" s="223"/>
      <c r="N131" s="221">
        <v>0</v>
      </c>
      <c r="O131" s="221">
        <v>0</v>
      </c>
      <c r="P131" s="221">
        <v>0</v>
      </c>
      <c r="Q131" s="221">
        <v>0</v>
      </c>
      <c r="R131" s="221">
        <v>1000</v>
      </c>
      <c r="S131" s="222">
        <v>1536</v>
      </c>
      <c r="T131" s="221">
        <v>1536000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0</v>
      </c>
      <c r="AB131" s="221">
        <v>0</v>
      </c>
      <c r="AC131" s="221">
        <v>0</v>
      </c>
      <c r="AD131" s="221">
        <v>0</v>
      </c>
      <c r="AE131" s="220"/>
      <c r="AF131" s="220"/>
      <c r="AG131" s="222">
        <v>0</v>
      </c>
      <c r="AH131" s="224">
        <v>31</v>
      </c>
      <c r="AI131" s="224">
        <v>33</v>
      </c>
      <c r="AJ131" s="224">
        <v>31</v>
      </c>
      <c r="AK131" s="224">
        <v>360</v>
      </c>
      <c r="AL131" s="220"/>
      <c r="AM131" s="222"/>
      <c r="AN131" s="220"/>
      <c r="AO131" s="222"/>
      <c r="AP131" s="222">
        <v>0</v>
      </c>
      <c r="AQ131" s="222">
        <v>0</v>
      </c>
      <c r="AR131" s="224">
        <v>0</v>
      </c>
      <c r="AS131" s="224">
        <v>0</v>
      </c>
      <c r="AT131" s="221">
        <v>0</v>
      </c>
      <c r="AU131" s="221">
        <v>0</v>
      </c>
      <c r="AV131" s="221">
        <v>0</v>
      </c>
      <c r="AW131" s="221">
        <v>0</v>
      </c>
      <c r="AX131" s="221">
        <v>0</v>
      </c>
      <c r="AY131" s="221">
        <v>0</v>
      </c>
      <c r="AZ131" s="221">
        <v>0</v>
      </c>
      <c r="BA131" s="221">
        <v>0</v>
      </c>
      <c r="BB131" s="221">
        <v>0</v>
      </c>
      <c r="BC131" s="221">
        <v>0</v>
      </c>
      <c r="BD131" s="221">
        <v>0</v>
      </c>
      <c r="BE131" s="221">
        <v>0</v>
      </c>
      <c r="BF131" s="221">
        <v>0</v>
      </c>
      <c r="BG131" s="221">
        <v>0</v>
      </c>
      <c r="BH131" s="221">
        <v>0</v>
      </c>
      <c r="BI131" s="221">
        <v>0</v>
      </c>
      <c r="BJ131" s="221">
        <v>0</v>
      </c>
      <c r="BK131" s="221">
        <v>0</v>
      </c>
      <c r="BL131" s="221">
        <v>0</v>
      </c>
      <c r="BM131" s="221">
        <v>0</v>
      </c>
      <c r="BN131" s="221">
        <v>0</v>
      </c>
      <c r="BO131" s="221">
        <v>0</v>
      </c>
      <c r="BP131" s="221">
        <v>0</v>
      </c>
      <c r="BQ131" s="213" t="s">
        <v>102</v>
      </c>
    </row>
    <row r="132" spans="1:69" x14ac:dyDescent="0.3">
      <c r="A132" s="220">
        <v>46292</v>
      </c>
      <c r="B132" s="221">
        <v>1000</v>
      </c>
      <c r="C132" s="222"/>
      <c r="D132" s="221">
        <v>1000</v>
      </c>
      <c r="E132" s="222"/>
      <c r="F132" s="222"/>
      <c r="G132" s="222">
        <v>1</v>
      </c>
      <c r="H132" s="222"/>
      <c r="I132" s="221">
        <v>0</v>
      </c>
      <c r="J132" s="221">
        <v>0</v>
      </c>
      <c r="K132" s="221">
        <v>0</v>
      </c>
      <c r="L132" s="221">
        <v>1000</v>
      </c>
      <c r="M132" s="223"/>
      <c r="N132" s="221">
        <v>0</v>
      </c>
      <c r="O132" s="221">
        <v>0</v>
      </c>
      <c r="P132" s="221">
        <v>0</v>
      </c>
      <c r="Q132" s="221">
        <v>0</v>
      </c>
      <c r="R132" s="221">
        <v>1000</v>
      </c>
      <c r="S132" s="222">
        <v>1536</v>
      </c>
      <c r="T132" s="221">
        <v>1536000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0</v>
      </c>
      <c r="AB132" s="221">
        <v>0</v>
      </c>
      <c r="AC132" s="221">
        <v>0</v>
      </c>
      <c r="AD132" s="221">
        <v>0</v>
      </c>
      <c r="AE132" s="220"/>
      <c r="AF132" s="220"/>
      <c r="AG132" s="222">
        <v>0</v>
      </c>
      <c r="AH132" s="224">
        <v>32</v>
      </c>
      <c r="AI132" s="224">
        <v>33</v>
      </c>
      <c r="AJ132" s="224">
        <v>32</v>
      </c>
      <c r="AK132" s="224">
        <v>360</v>
      </c>
      <c r="AL132" s="220"/>
      <c r="AM132" s="222"/>
      <c r="AN132" s="220"/>
      <c r="AO132" s="222"/>
      <c r="AP132" s="222">
        <v>0</v>
      </c>
      <c r="AQ132" s="222">
        <v>0</v>
      </c>
      <c r="AR132" s="224">
        <v>0</v>
      </c>
      <c r="AS132" s="224">
        <v>0</v>
      </c>
      <c r="AT132" s="221">
        <v>0</v>
      </c>
      <c r="AU132" s="221">
        <v>0</v>
      </c>
      <c r="AV132" s="221">
        <v>0</v>
      </c>
      <c r="AW132" s="221">
        <v>0</v>
      </c>
      <c r="AX132" s="221">
        <v>0</v>
      </c>
      <c r="AY132" s="221">
        <v>0</v>
      </c>
      <c r="AZ132" s="221">
        <v>0</v>
      </c>
      <c r="BA132" s="221">
        <v>0</v>
      </c>
      <c r="BB132" s="221">
        <v>0</v>
      </c>
      <c r="BC132" s="221">
        <v>0</v>
      </c>
      <c r="BD132" s="221">
        <v>0</v>
      </c>
      <c r="BE132" s="221">
        <v>0</v>
      </c>
      <c r="BF132" s="221">
        <v>0</v>
      </c>
      <c r="BG132" s="221">
        <v>0</v>
      </c>
      <c r="BH132" s="221">
        <v>0</v>
      </c>
      <c r="BI132" s="221">
        <v>0</v>
      </c>
      <c r="BJ132" s="221">
        <v>0</v>
      </c>
      <c r="BK132" s="221">
        <v>0</v>
      </c>
      <c r="BL132" s="221">
        <v>0</v>
      </c>
      <c r="BM132" s="221">
        <v>0</v>
      </c>
      <c r="BN132" s="221">
        <v>0</v>
      </c>
      <c r="BO132" s="221">
        <v>0</v>
      </c>
      <c r="BP132" s="221">
        <v>0</v>
      </c>
      <c r="BQ132" s="213" t="s">
        <v>102</v>
      </c>
    </row>
    <row r="133" spans="1:69" x14ac:dyDescent="0.3">
      <c r="A133" s="214">
        <v>46293</v>
      </c>
      <c r="B133" s="215">
        <v>1000</v>
      </c>
      <c r="C133" s="216"/>
      <c r="D133" s="215">
        <v>1000</v>
      </c>
      <c r="E133" s="216"/>
      <c r="F133" s="216"/>
      <c r="G133" s="216">
        <v>1</v>
      </c>
      <c r="H133" s="216"/>
      <c r="I133" s="215">
        <v>0</v>
      </c>
      <c r="J133" s="215">
        <v>0</v>
      </c>
      <c r="K133" s="215">
        <v>0</v>
      </c>
      <c r="L133" s="215">
        <v>1000</v>
      </c>
      <c r="M133" s="217">
        <v>0</v>
      </c>
      <c r="N133" s="215">
        <v>0</v>
      </c>
      <c r="O133" s="215">
        <v>0</v>
      </c>
      <c r="P133" s="215">
        <v>0</v>
      </c>
      <c r="Q133" s="215">
        <v>0</v>
      </c>
      <c r="R133" s="215">
        <v>1000</v>
      </c>
      <c r="S133" s="216">
        <v>1536</v>
      </c>
      <c r="T133" s="215">
        <v>1536000</v>
      </c>
      <c r="U133" s="215">
        <v>0</v>
      </c>
      <c r="V133" s="215">
        <v>0</v>
      </c>
      <c r="W133" s="215">
        <v>0</v>
      </c>
      <c r="X133" s="215">
        <v>0</v>
      </c>
      <c r="Y133" s="215">
        <v>0</v>
      </c>
      <c r="Z133" s="215">
        <v>0</v>
      </c>
      <c r="AA133" s="215">
        <v>0</v>
      </c>
      <c r="AB133" s="215">
        <v>0</v>
      </c>
      <c r="AC133" s="215">
        <v>0</v>
      </c>
      <c r="AD133" s="215">
        <v>0</v>
      </c>
      <c r="AE133" s="214"/>
      <c r="AF133" s="214"/>
      <c r="AG133" s="216">
        <v>0</v>
      </c>
      <c r="AH133" s="218">
        <v>33</v>
      </c>
      <c r="AI133" s="218">
        <v>33</v>
      </c>
      <c r="AJ133" s="218">
        <v>33</v>
      </c>
      <c r="AK133" s="218">
        <v>360</v>
      </c>
      <c r="AL133" s="214"/>
      <c r="AM133" s="216"/>
      <c r="AN133" s="214"/>
      <c r="AO133" s="216"/>
      <c r="AP133" s="216">
        <v>0</v>
      </c>
      <c r="AQ133" s="216">
        <v>0</v>
      </c>
      <c r="AR133" s="218">
        <v>0</v>
      </c>
      <c r="AS133" s="218">
        <v>0</v>
      </c>
      <c r="AT133" s="215">
        <v>0</v>
      </c>
      <c r="AU133" s="215">
        <v>0</v>
      </c>
      <c r="AV133" s="215">
        <v>0</v>
      </c>
      <c r="AW133" s="215">
        <v>0</v>
      </c>
      <c r="AX133" s="215">
        <v>0</v>
      </c>
      <c r="AY133" s="215">
        <v>0</v>
      </c>
      <c r="AZ133" s="215">
        <v>0</v>
      </c>
      <c r="BA133" s="215">
        <v>0</v>
      </c>
      <c r="BB133" s="215">
        <v>0</v>
      </c>
      <c r="BC133" s="215">
        <v>0</v>
      </c>
      <c r="BD133" s="215">
        <v>0</v>
      </c>
      <c r="BE133" s="215">
        <v>0</v>
      </c>
      <c r="BF133" s="215">
        <v>0</v>
      </c>
      <c r="BG133" s="215">
        <v>0</v>
      </c>
      <c r="BH133" s="215">
        <v>0</v>
      </c>
      <c r="BI133" s="215">
        <v>0</v>
      </c>
      <c r="BJ133" s="215">
        <v>0</v>
      </c>
      <c r="BK133" s="215">
        <v>0</v>
      </c>
      <c r="BL133" s="215">
        <v>0</v>
      </c>
      <c r="BM133" s="215">
        <v>0</v>
      </c>
      <c r="BN133" s="215">
        <v>0</v>
      </c>
      <c r="BO133" s="215">
        <v>0</v>
      </c>
      <c r="BP133" s="215">
        <v>0</v>
      </c>
      <c r="BQ133" s="219" t="s">
        <v>102</v>
      </c>
    </row>
    <row r="134" spans="1:69" x14ac:dyDescent="0.3">
      <c r="A134" s="220">
        <v>46294</v>
      </c>
      <c r="B134" s="221">
        <v>1000</v>
      </c>
      <c r="C134" s="222"/>
      <c r="D134" s="221">
        <v>1000</v>
      </c>
      <c r="E134" s="222"/>
      <c r="F134" s="222"/>
      <c r="G134" s="222">
        <v>1</v>
      </c>
      <c r="H134" s="222"/>
      <c r="I134" s="221">
        <v>0</v>
      </c>
      <c r="J134" s="221">
        <v>0</v>
      </c>
      <c r="K134" s="221">
        <v>0</v>
      </c>
      <c r="L134" s="221">
        <v>1000</v>
      </c>
      <c r="M134" s="223"/>
      <c r="N134" s="221">
        <v>0</v>
      </c>
      <c r="O134" s="221">
        <v>0</v>
      </c>
      <c r="P134" s="221">
        <v>0</v>
      </c>
      <c r="Q134" s="221">
        <v>0</v>
      </c>
      <c r="R134" s="221">
        <v>1000</v>
      </c>
      <c r="S134" s="222">
        <v>1536</v>
      </c>
      <c r="T134" s="221">
        <v>1536000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0</v>
      </c>
      <c r="AB134" s="221">
        <v>0</v>
      </c>
      <c r="AC134" s="221">
        <v>0</v>
      </c>
      <c r="AD134" s="221">
        <v>0</v>
      </c>
      <c r="AE134" s="220"/>
      <c r="AF134" s="220"/>
      <c r="AG134" s="222">
        <v>0</v>
      </c>
      <c r="AH134" s="224">
        <v>1</v>
      </c>
      <c r="AI134" s="224">
        <v>28</v>
      </c>
      <c r="AJ134" s="224">
        <v>1</v>
      </c>
      <c r="AK134" s="224">
        <v>360</v>
      </c>
      <c r="AL134" s="220"/>
      <c r="AM134" s="222"/>
      <c r="AN134" s="220"/>
      <c r="AO134" s="222"/>
      <c r="AP134" s="222">
        <v>0</v>
      </c>
      <c r="AQ134" s="222">
        <v>0</v>
      </c>
      <c r="AR134" s="224">
        <v>0</v>
      </c>
      <c r="AS134" s="224">
        <v>0</v>
      </c>
      <c r="AT134" s="221">
        <v>0</v>
      </c>
      <c r="AU134" s="221">
        <v>0</v>
      </c>
      <c r="AV134" s="221">
        <v>0</v>
      </c>
      <c r="AW134" s="221">
        <v>0</v>
      </c>
      <c r="AX134" s="221">
        <v>0</v>
      </c>
      <c r="AY134" s="221">
        <v>0</v>
      </c>
      <c r="AZ134" s="221">
        <v>0</v>
      </c>
      <c r="BA134" s="221">
        <v>0</v>
      </c>
      <c r="BB134" s="221">
        <v>0</v>
      </c>
      <c r="BC134" s="221">
        <v>0</v>
      </c>
      <c r="BD134" s="221">
        <v>0</v>
      </c>
      <c r="BE134" s="221">
        <v>0</v>
      </c>
      <c r="BF134" s="221">
        <v>0</v>
      </c>
      <c r="BG134" s="221">
        <v>0</v>
      </c>
      <c r="BH134" s="221">
        <v>0</v>
      </c>
      <c r="BI134" s="221">
        <v>0</v>
      </c>
      <c r="BJ134" s="221">
        <v>0</v>
      </c>
      <c r="BK134" s="221">
        <v>0</v>
      </c>
      <c r="BL134" s="221">
        <v>0</v>
      </c>
      <c r="BM134" s="221">
        <v>0</v>
      </c>
      <c r="BN134" s="221">
        <v>0</v>
      </c>
      <c r="BO134" s="221">
        <v>0</v>
      </c>
      <c r="BP134" s="221">
        <v>0</v>
      </c>
      <c r="BQ134" s="213" t="s">
        <v>102</v>
      </c>
    </row>
    <row r="135" spans="1:69" x14ac:dyDescent="0.3">
      <c r="A135" s="220">
        <v>46295</v>
      </c>
      <c r="B135" s="221">
        <v>1000</v>
      </c>
      <c r="C135" s="222"/>
      <c r="D135" s="221">
        <v>1000</v>
      </c>
      <c r="E135" s="222"/>
      <c r="F135" s="222"/>
      <c r="G135" s="222">
        <v>1</v>
      </c>
      <c r="H135" s="222"/>
      <c r="I135" s="221">
        <v>0</v>
      </c>
      <c r="J135" s="221">
        <v>0</v>
      </c>
      <c r="K135" s="221">
        <v>0</v>
      </c>
      <c r="L135" s="221">
        <v>1000</v>
      </c>
      <c r="M135" s="223"/>
      <c r="N135" s="221">
        <v>0</v>
      </c>
      <c r="O135" s="221">
        <v>0</v>
      </c>
      <c r="P135" s="221">
        <v>0</v>
      </c>
      <c r="Q135" s="221">
        <v>0</v>
      </c>
      <c r="R135" s="221">
        <v>1000</v>
      </c>
      <c r="S135" s="222">
        <v>1536</v>
      </c>
      <c r="T135" s="221">
        <v>1536000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0</v>
      </c>
      <c r="AB135" s="221">
        <v>0</v>
      </c>
      <c r="AC135" s="221">
        <v>0</v>
      </c>
      <c r="AD135" s="221">
        <v>0</v>
      </c>
      <c r="AE135" s="220"/>
      <c r="AF135" s="220"/>
      <c r="AG135" s="222">
        <v>0</v>
      </c>
      <c r="AH135" s="224">
        <v>2</v>
      </c>
      <c r="AI135" s="224">
        <v>28</v>
      </c>
      <c r="AJ135" s="224">
        <v>2</v>
      </c>
      <c r="AK135" s="224">
        <v>360</v>
      </c>
      <c r="AL135" s="220"/>
      <c r="AM135" s="222"/>
      <c r="AN135" s="220"/>
      <c r="AO135" s="222"/>
      <c r="AP135" s="222">
        <v>0</v>
      </c>
      <c r="AQ135" s="222">
        <v>0</v>
      </c>
      <c r="AR135" s="224">
        <v>0</v>
      </c>
      <c r="AS135" s="224">
        <v>0</v>
      </c>
      <c r="AT135" s="221">
        <v>0</v>
      </c>
      <c r="AU135" s="221">
        <v>0</v>
      </c>
      <c r="AV135" s="221">
        <v>0</v>
      </c>
      <c r="AW135" s="221">
        <v>0</v>
      </c>
      <c r="AX135" s="221">
        <v>0</v>
      </c>
      <c r="AY135" s="221">
        <v>0</v>
      </c>
      <c r="AZ135" s="221">
        <v>0</v>
      </c>
      <c r="BA135" s="221">
        <v>0</v>
      </c>
      <c r="BB135" s="221">
        <v>0</v>
      </c>
      <c r="BC135" s="221">
        <v>0</v>
      </c>
      <c r="BD135" s="221">
        <v>0</v>
      </c>
      <c r="BE135" s="221">
        <v>0</v>
      </c>
      <c r="BF135" s="221">
        <v>0</v>
      </c>
      <c r="BG135" s="221">
        <v>0</v>
      </c>
      <c r="BH135" s="221">
        <v>0</v>
      </c>
      <c r="BI135" s="221">
        <v>0</v>
      </c>
      <c r="BJ135" s="221">
        <v>0</v>
      </c>
      <c r="BK135" s="221">
        <v>0</v>
      </c>
      <c r="BL135" s="221">
        <v>0</v>
      </c>
      <c r="BM135" s="221">
        <v>0</v>
      </c>
      <c r="BN135" s="221">
        <v>0</v>
      </c>
      <c r="BO135" s="221">
        <v>0</v>
      </c>
      <c r="BP135" s="221">
        <v>0</v>
      </c>
      <c r="BQ135" s="213" t="s">
        <v>102</v>
      </c>
    </row>
    <row r="136" spans="1:69" x14ac:dyDescent="0.3">
      <c r="A136" s="220">
        <v>46296</v>
      </c>
      <c r="B136" s="221">
        <v>1000</v>
      </c>
      <c r="C136" s="222"/>
      <c r="D136" s="221">
        <v>1000</v>
      </c>
      <c r="E136" s="222"/>
      <c r="F136" s="222"/>
      <c r="G136" s="222">
        <v>1</v>
      </c>
      <c r="H136" s="222"/>
      <c r="I136" s="221">
        <v>0</v>
      </c>
      <c r="J136" s="221">
        <v>0</v>
      </c>
      <c r="K136" s="221">
        <v>0</v>
      </c>
      <c r="L136" s="221">
        <v>1000</v>
      </c>
      <c r="M136" s="223"/>
      <c r="N136" s="221">
        <v>0</v>
      </c>
      <c r="O136" s="221">
        <v>0</v>
      </c>
      <c r="P136" s="221">
        <v>0</v>
      </c>
      <c r="Q136" s="221">
        <v>0</v>
      </c>
      <c r="R136" s="221">
        <v>1000</v>
      </c>
      <c r="S136" s="222">
        <v>1536</v>
      </c>
      <c r="T136" s="221">
        <v>1536000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0</v>
      </c>
      <c r="AB136" s="221">
        <v>0</v>
      </c>
      <c r="AC136" s="221">
        <v>0</v>
      </c>
      <c r="AD136" s="221">
        <v>0</v>
      </c>
      <c r="AE136" s="220"/>
      <c r="AF136" s="220"/>
      <c r="AG136" s="222">
        <v>0</v>
      </c>
      <c r="AH136" s="224">
        <v>3</v>
      </c>
      <c r="AI136" s="224">
        <v>28</v>
      </c>
      <c r="AJ136" s="224">
        <v>3</v>
      </c>
      <c r="AK136" s="224">
        <v>360</v>
      </c>
      <c r="AL136" s="220"/>
      <c r="AM136" s="222"/>
      <c r="AN136" s="220"/>
      <c r="AO136" s="222"/>
      <c r="AP136" s="222">
        <v>0</v>
      </c>
      <c r="AQ136" s="222">
        <v>0</v>
      </c>
      <c r="AR136" s="224">
        <v>0</v>
      </c>
      <c r="AS136" s="224">
        <v>0</v>
      </c>
      <c r="AT136" s="221">
        <v>0</v>
      </c>
      <c r="AU136" s="221">
        <v>0</v>
      </c>
      <c r="AV136" s="221">
        <v>0</v>
      </c>
      <c r="AW136" s="221">
        <v>0</v>
      </c>
      <c r="AX136" s="221">
        <v>0</v>
      </c>
      <c r="AY136" s="221">
        <v>0</v>
      </c>
      <c r="AZ136" s="221">
        <v>0</v>
      </c>
      <c r="BA136" s="221">
        <v>0</v>
      </c>
      <c r="BB136" s="221">
        <v>0</v>
      </c>
      <c r="BC136" s="221">
        <v>0</v>
      </c>
      <c r="BD136" s="221">
        <v>0</v>
      </c>
      <c r="BE136" s="221">
        <v>0</v>
      </c>
      <c r="BF136" s="221">
        <v>0</v>
      </c>
      <c r="BG136" s="221">
        <v>0</v>
      </c>
      <c r="BH136" s="221">
        <v>0</v>
      </c>
      <c r="BI136" s="221">
        <v>0</v>
      </c>
      <c r="BJ136" s="221">
        <v>0</v>
      </c>
      <c r="BK136" s="221">
        <v>0</v>
      </c>
      <c r="BL136" s="221">
        <v>0</v>
      </c>
      <c r="BM136" s="221">
        <v>0</v>
      </c>
      <c r="BN136" s="221">
        <v>0</v>
      </c>
      <c r="BO136" s="221">
        <v>0</v>
      </c>
      <c r="BP136" s="221">
        <v>0</v>
      </c>
      <c r="BQ136" s="213" t="s">
        <v>102</v>
      </c>
    </row>
    <row r="137" spans="1:69" x14ac:dyDescent="0.3">
      <c r="A137" s="220">
        <v>46297</v>
      </c>
      <c r="B137" s="221">
        <v>1000</v>
      </c>
      <c r="C137" s="222"/>
      <c r="D137" s="221">
        <v>1000</v>
      </c>
      <c r="E137" s="222"/>
      <c r="F137" s="222"/>
      <c r="G137" s="222">
        <v>1</v>
      </c>
      <c r="H137" s="222"/>
      <c r="I137" s="221">
        <v>0</v>
      </c>
      <c r="J137" s="221">
        <v>0</v>
      </c>
      <c r="K137" s="221">
        <v>0</v>
      </c>
      <c r="L137" s="221">
        <v>1000</v>
      </c>
      <c r="M137" s="223"/>
      <c r="N137" s="221">
        <v>0</v>
      </c>
      <c r="O137" s="221">
        <v>0</v>
      </c>
      <c r="P137" s="221">
        <v>0</v>
      </c>
      <c r="Q137" s="221">
        <v>0</v>
      </c>
      <c r="R137" s="221">
        <v>1000</v>
      </c>
      <c r="S137" s="222">
        <v>1536</v>
      </c>
      <c r="T137" s="221">
        <v>1536000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0</v>
      </c>
      <c r="AB137" s="221">
        <v>0</v>
      </c>
      <c r="AC137" s="221">
        <v>0</v>
      </c>
      <c r="AD137" s="221">
        <v>0</v>
      </c>
      <c r="AE137" s="220"/>
      <c r="AF137" s="220"/>
      <c r="AG137" s="222">
        <v>0</v>
      </c>
      <c r="AH137" s="224">
        <v>4</v>
      </c>
      <c r="AI137" s="224">
        <v>28</v>
      </c>
      <c r="AJ137" s="224">
        <v>4</v>
      </c>
      <c r="AK137" s="224">
        <v>360</v>
      </c>
      <c r="AL137" s="220"/>
      <c r="AM137" s="222"/>
      <c r="AN137" s="220"/>
      <c r="AO137" s="222"/>
      <c r="AP137" s="222">
        <v>0</v>
      </c>
      <c r="AQ137" s="222">
        <v>0</v>
      </c>
      <c r="AR137" s="224">
        <v>0</v>
      </c>
      <c r="AS137" s="224">
        <v>0</v>
      </c>
      <c r="AT137" s="221">
        <v>0</v>
      </c>
      <c r="AU137" s="221">
        <v>0</v>
      </c>
      <c r="AV137" s="221">
        <v>0</v>
      </c>
      <c r="AW137" s="221">
        <v>0</v>
      </c>
      <c r="AX137" s="221">
        <v>0</v>
      </c>
      <c r="AY137" s="221">
        <v>0</v>
      </c>
      <c r="AZ137" s="221">
        <v>0</v>
      </c>
      <c r="BA137" s="221">
        <v>0</v>
      </c>
      <c r="BB137" s="221">
        <v>0</v>
      </c>
      <c r="BC137" s="221">
        <v>0</v>
      </c>
      <c r="BD137" s="221">
        <v>0</v>
      </c>
      <c r="BE137" s="221">
        <v>0</v>
      </c>
      <c r="BF137" s="221">
        <v>0</v>
      </c>
      <c r="BG137" s="221">
        <v>0</v>
      </c>
      <c r="BH137" s="221">
        <v>0</v>
      </c>
      <c r="BI137" s="221">
        <v>0</v>
      </c>
      <c r="BJ137" s="221">
        <v>0</v>
      </c>
      <c r="BK137" s="221">
        <v>0</v>
      </c>
      <c r="BL137" s="221">
        <v>0</v>
      </c>
      <c r="BM137" s="221">
        <v>0</v>
      </c>
      <c r="BN137" s="221">
        <v>0</v>
      </c>
      <c r="BO137" s="221">
        <v>0</v>
      </c>
      <c r="BP137" s="221">
        <v>0</v>
      </c>
      <c r="BQ137" s="213" t="s">
        <v>102</v>
      </c>
    </row>
    <row r="138" spans="1:69" x14ac:dyDescent="0.3">
      <c r="A138" s="220">
        <v>46298</v>
      </c>
      <c r="B138" s="221">
        <v>1000</v>
      </c>
      <c r="C138" s="222"/>
      <c r="D138" s="221">
        <v>1000</v>
      </c>
      <c r="E138" s="222"/>
      <c r="F138" s="222"/>
      <c r="G138" s="222">
        <v>1</v>
      </c>
      <c r="H138" s="222"/>
      <c r="I138" s="221">
        <v>0</v>
      </c>
      <c r="J138" s="221">
        <v>0</v>
      </c>
      <c r="K138" s="221">
        <v>0</v>
      </c>
      <c r="L138" s="221">
        <v>1000</v>
      </c>
      <c r="M138" s="223"/>
      <c r="N138" s="221">
        <v>0</v>
      </c>
      <c r="O138" s="221">
        <v>0</v>
      </c>
      <c r="P138" s="221">
        <v>0</v>
      </c>
      <c r="Q138" s="221">
        <v>0</v>
      </c>
      <c r="R138" s="221">
        <v>1000</v>
      </c>
      <c r="S138" s="222">
        <v>1536</v>
      </c>
      <c r="T138" s="221">
        <v>1536000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0</v>
      </c>
      <c r="AB138" s="221">
        <v>0</v>
      </c>
      <c r="AC138" s="221">
        <v>0</v>
      </c>
      <c r="AD138" s="221">
        <v>0</v>
      </c>
      <c r="AE138" s="220"/>
      <c r="AF138" s="220"/>
      <c r="AG138" s="222">
        <v>0</v>
      </c>
      <c r="AH138" s="224">
        <v>5</v>
      </c>
      <c r="AI138" s="224">
        <v>28</v>
      </c>
      <c r="AJ138" s="224">
        <v>5</v>
      </c>
      <c r="AK138" s="224">
        <v>360</v>
      </c>
      <c r="AL138" s="220"/>
      <c r="AM138" s="222"/>
      <c r="AN138" s="220"/>
      <c r="AO138" s="222"/>
      <c r="AP138" s="222">
        <v>0</v>
      </c>
      <c r="AQ138" s="222">
        <v>0</v>
      </c>
      <c r="AR138" s="224">
        <v>0</v>
      </c>
      <c r="AS138" s="224">
        <v>0</v>
      </c>
      <c r="AT138" s="221">
        <v>0</v>
      </c>
      <c r="AU138" s="221">
        <v>0</v>
      </c>
      <c r="AV138" s="221">
        <v>0</v>
      </c>
      <c r="AW138" s="221">
        <v>0</v>
      </c>
      <c r="AX138" s="221">
        <v>0</v>
      </c>
      <c r="AY138" s="221">
        <v>0</v>
      </c>
      <c r="AZ138" s="221">
        <v>0</v>
      </c>
      <c r="BA138" s="221">
        <v>0</v>
      </c>
      <c r="BB138" s="221">
        <v>0</v>
      </c>
      <c r="BC138" s="221">
        <v>0</v>
      </c>
      <c r="BD138" s="221">
        <v>0</v>
      </c>
      <c r="BE138" s="221">
        <v>0</v>
      </c>
      <c r="BF138" s="221">
        <v>0</v>
      </c>
      <c r="BG138" s="221">
        <v>0</v>
      </c>
      <c r="BH138" s="221">
        <v>0</v>
      </c>
      <c r="BI138" s="221">
        <v>0</v>
      </c>
      <c r="BJ138" s="221">
        <v>0</v>
      </c>
      <c r="BK138" s="221">
        <v>0</v>
      </c>
      <c r="BL138" s="221">
        <v>0</v>
      </c>
      <c r="BM138" s="221">
        <v>0</v>
      </c>
      <c r="BN138" s="221">
        <v>0</v>
      </c>
      <c r="BO138" s="221">
        <v>0</v>
      </c>
      <c r="BP138" s="221">
        <v>0</v>
      </c>
      <c r="BQ138" s="213" t="s">
        <v>102</v>
      </c>
    </row>
    <row r="139" spans="1:69" x14ac:dyDescent="0.3">
      <c r="A139" s="220">
        <v>46299</v>
      </c>
      <c r="B139" s="221">
        <v>1000</v>
      </c>
      <c r="C139" s="222"/>
      <c r="D139" s="221">
        <v>1000</v>
      </c>
      <c r="E139" s="222"/>
      <c r="F139" s="222"/>
      <c r="G139" s="222">
        <v>1</v>
      </c>
      <c r="H139" s="222"/>
      <c r="I139" s="221">
        <v>0</v>
      </c>
      <c r="J139" s="221">
        <v>0</v>
      </c>
      <c r="K139" s="221">
        <v>0</v>
      </c>
      <c r="L139" s="221">
        <v>1000</v>
      </c>
      <c r="M139" s="223"/>
      <c r="N139" s="221">
        <v>0</v>
      </c>
      <c r="O139" s="221">
        <v>0</v>
      </c>
      <c r="P139" s="221">
        <v>0</v>
      </c>
      <c r="Q139" s="221">
        <v>0</v>
      </c>
      <c r="R139" s="221">
        <v>1000</v>
      </c>
      <c r="S139" s="222">
        <v>1536</v>
      </c>
      <c r="T139" s="221">
        <v>1536000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0</v>
      </c>
      <c r="AA139" s="221">
        <v>0</v>
      </c>
      <c r="AB139" s="221">
        <v>0</v>
      </c>
      <c r="AC139" s="221">
        <v>0</v>
      </c>
      <c r="AD139" s="221">
        <v>0</v>
      </c>
      <c r="AE139" s="220"/>
      <c r="AF139" s="220"/>
      <c r="AG139" s="222">
        <v>0</v>
      </c>
      <c r="AH139" s="224">
        <v>6</v>
      </c>
      <c r="AI139" s="224">
        <v>28</v>
      </c>
      <c r="AJ139" s="224">
        <v>6</v>
      </c>
      <c r="AK139" s="224">
        <v>360</v>
      </c>
      <c r="AL139" s="220"/>
      <c r="AM139" s="222"/>
      <c r="AN139" s="220"/>
      <c r="AO139" s="222"/>
      <c r="AP139" s="222">
        <v>0</v>
      </c>
      <c r="AQ139" s="222">
        <v>0</v>
      </c>
      <c r="AR139" s="224">
        <v>0</v>
      </c>
      <c r="AS139" s="224">
        <v>0</v>
      </c>
      <c r="AT139" s="221">
        <v>0</v>
      </c>
      <c r="AU139" s="221">
        <v>0</v>
      </c>
      <c r="AV139" s="221">
        <v>0</v>
      </c>
      <c r="AW139" s="221">
        <v>0</v>
      </c>
      <c r="AX139" s="221">
        <v>0</v>
      </c>
      <c r="AY139" s="221">
        <v>0</v>
      </c>
      <c r="AZ139" s="221">
        <v>0</v>
      </c>
      <c r="BA139" s="221">
        <v>0</v>
      </c>
      <c r="BB139" s="221">
        <v>0</v>
      </c>
      <c r="BC139" s="221">
        <v>0</v>
      </c>
      <c r="BD139" s="221">
        <v>0</v>
      </c>
      <c r="BE139" s="221">
        <v>0</v>
      </c>
      <c r="BF139" s="221">
        <v>0</v>
      </c>
      <c r="BG139" s="221">
        <v>0</v>
      </c>
      <c r="BH139" s="221">
        <v>0</v>
      </c>
      <c r="BI139" s="221">
        <v>0</v>
      </c>
      <c r="BJ139" s="221">
        <v>0</v>
      </c>
      <c r="BK139" s="221">
        <v>0</v>
      </c>
      <c r="BL139" s="221">
        <v>0</v>
      </c>
      <c r="BM139" s="221">
        <v>0</v>
      </c>
      <c r="BN139" s="221">
        <v>0</v>
      </c>
      <c r="BO139" s="221">
        <v>0</v>
      </c>
      <c r="BP139" s="221">
        <v>0</v>
      </c>
      <c r="BQ139" s="213" t="s">
        <v>102</v>
      </c>
    </row>
    <row r="140" spans="1:69" x14ac:dyDescent="0.3">
      <c r="A140" s="220">
        <v>46300</v>
      </c>
      <c r="B140" s="221">
        <v>1000</v>
      </c>
      <c r="C140" s="222"/>
      <c r="D140" s="221">
        <v>1000</v>
      </c>
      <c r="E140" s="222"/>
      <c r="F140" s="222"/>
      <c r="G140" s="222">
        <v>1</v>
      </c>
      <c r="H140" s="222"/>
      <c r="I140" s="221">
        <v>0</v>
      </c>
      <c r="J140" s="221">
        <v>0</v>
      </c>
      <c r="K140" s="221">
        <v>0</v>
      </c>
      <c r="L140" s="221">
        <v>1000</v>
      </c>
      <c r="M140" s="223"/>
      <c r="N140" s="221">
        <v>0</v>
      </c>
      <c r="O140" s="221">
        <v>0</v>
      </c>
      <c r="P140" s="221">
        <v>0</v>
      </c>
      <c r="Q140" s="221">
        <v>0</v>
      </c>
      <c r="R140" s="221">
        <v>1000</v>
      </c>
      <c r="S140" s="222">
        <v>1536</v>
      </c>
      <c r="T140" s="221">
        <v>1536000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0</v>
      </c>
      <c r="AA140" s="221">
        <v>0</v>
      </c>
      <c r="AB140" s="221">
        <v>0</v>
      </c>
      <c r="AC140" s="221">
        <v>0</v>
      </c>
      <c r="AD140" s="221">
        <v>0</v>
      </c>
      <c r="AE140" s="220"/>
      <c r="AF140" s="220"/>
      <c r="AG140" s="222">
        <v>0</v>
      </c>
      <c r="AH140" s="224">
        <v>7</v>
      </c>
      <c r="AI140" s="224">
        <v>28</v>
      </c>
      <c r="AJ140" s="224">
        <v>7</v>
      </c>
      <c r="AK140" s="224">
        <v>360</v>
      </c>
      <c r="AL140" s="220"/>
      <c r="AM140" s="222"/>
      <c r="AN140" s="220"/>
      <c r="AO140" s="222"/>
      <c r="AP140" s="222">
        <v>0</v>
      </c>
      <c r="AQ140" s="222">
        <v>0</v>
      </c>
      <c r="AR140" s="224">
        <v>0</v>
      </c>
      <c r="AS140" s="224">
        <v>0</v>
      </c>
      <c r="AT140" s="221">
        <v>0</v>
      </c>
      <c r="AU140" s="221">
        <v>0</v>
      </c>
      <c r="AV140" s="221">
        <v>0</v>
      </c>
      <c r="AW140" s="221">
        <v>0</v>
      </c>
      <c r="AX140" s="221">
        <v>0</v>
      </c>
      <c r="AY140" s="221">
        <v>0</v>
      </c>
      <c r="AZ140" s="221">
        <v>0</v>
      </c>
      <c r="BA140" s="221">
        <v>0</v>
      </c>
      <c r="BB140" s="221">
        <v>0</v>
      </c>
      <c r="BC140" s="221">
        <v>0</v>
      </c>
      <c r="BD140" s="221">
        <v>0</v>
      </c>
      <c r="BE140" s="221">
        <v>0</v>
      </c>
      <c r="BF140" s="221">
        <v>0</v>
      </c>
      <c r="BG140" s="221">
        <v>0</v>
      </c>
      <c r="BH140" s="221">
        <v>0</v>
      </c>
      <c r="BI140" s="221">
        <v>0</v>
      </c>
      <c r="BJ140" s="221">
        <v>0</v>
      </c>
      <c r="BK140" s="221">
        <v>0</v>
      </c>
      <c r="BL140" s="221">
        <v>0</v>
      </c>
      <c r="BM140" s="221">
        <v>0</v>
      </c>
      <c r="BN140" s="221">
        <v>0</v>
      </c>
      <c r="BO140" s="221">
        <v>0</v>
      </c>
      <c r="BP140" s="221">
        <v>0</v>
      </c>
      <c r="BQ140" s="213" t="s">
        <v>102</v>
      </c>
    </row>
    <row r="141" spans="1:69" x14ac:dyDescent="0.3">
      <c r="A141" s="220">
        <v>46301</v>
      </c>
      <c r="B141" s="221">
        <v>1000</v>
      </c>
      <c r="C141" s="222"/>
      <c r="D141" s="221">
        <v>1000</v>
      </c>
      <c r="E141" s="222"/>
      <c r="F141" s="222"/>
      <c r="G141" s="222">
        <v>1</v>
      </c>
      <c r="H141" s="222"/>
      <c r="I141" s="221">
        <v>0</v>
      </c>
      <c r="J141" s="221">
        <v>0</v>
      </c>
      <c r="K141" s="221">
        <v>0</v>
      </c>
      <c r="L141" s="221">
        <v>1000</v>
      </c>
      <c r="M141" s="223"/>
      <c r="N141" s="221">
        <v>0</v>
      </c>
      <c r="O141" s="221">
        <v>0</v>
      </c>
      <c r="P141" s="221">
        <v>0</v>
      </c>
      <c r="Q141" s="221">
        <v>0</v>
      </c>
      <c r="R141" s="221">
        <v>1000</v>
      </c>
      <c r="S141" s="222">
        <v>1536</v>
      </c>
      <c r="T141" s="221">
        <v>1536000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0</v>
      </c>
      <c r="AA141" s="221">
        <v>0</v>
      </c>
      <c r="AB141" s="221">
        <v>0</v>
      </c>
      <c r="AC141" s="221">
        <v>0</v>
      </c>
      <c r="AD141" s="221">
        <v>0</v>
      </c>
      <c r="AE141" s="220"/>
      <c r="AF141" s="220"/>
      <c r="AG141" s="222">
        <v>0</v>
      </c>
      <c r="AH141" s="224">
        <v>8</v>
      </c>
      <c r="AI141" s="224">
        <v>28</v>
      </c>
      <c r="AJ141" s="224">
        <v>8</v>
      </c>
      <c r="AK141" s="224">
        <v>360</v>
      </c>
      <c r="AL141" s="220"/>
      <c r="AM141" s="222"/>
      <c r="AN141" s="220"/>
      <c r="AO141" s="222"/>
      <c r="AP141" s="222">
        <v>0</v>
      </c>
      <c r="AQ141" s="222">
        <v>0</v>
      </c>
      <c r="AR141" s="224">
        <v>0</v>
      </c>
      <c r="AS141" s="224">
        <v>0</v>
      </c>
      <c r="AT141" s="221">
        <v>0</v>
      </c>
      <c r="AU141" s="221">
        <v>0</v>
      </c>
      <c r="AV141" s="221">
        <v>0</v>
      </c>
      <c r="AW141" s="221">
        <v>0</v>
      </c>
      <c r="AX141" s="221">
        <v>0</v>
      </c>
      <c r="AY141" s="221">
        <v>0</v>
      </c>
      <c r="AZ141" s="221">
        <v>0</v>
      </c>
      <c r="BA141" s="221">
        <v>0</v>
      </c>
      <c r="BB141" s="221">
        <v>0</v>
      </c>
      <c r="BC141" s="221">
        <v>0</v>
      </c>
      <c r="BD141" s="221">
        <v>0</v>
      </c>
      <c r="BE141" s="221">
        <v>0</v>
      </c>
      <c r="BF141" s="221">
        <v>0</v>
      </c>
      <c r="BG141" s="221">
        <v>0</v>
      </c>
      <c r="BH141" s="221">
        <v>0</v>
      </c>
      <c r="BI141" s="221">
        <v>0</v>
      </c>
      <c r="BJ141" s="221">
        <v>0</v>
      </c>
      <c r="BK141" s="221">
        <v>0</v>
      </c>
      <c r="BL141" s="221">
        <v>0</v>
      </c>
      <c r="BM141" s="221">
        <v>0</v>
      </c>
      <c r="BN141" s="221">
        <v>0</v>
      </c>
      <c r="BO141" s="221">
        <v>0</v>
      </c>
      <c r="BP141" s="221">
        <v>0</v>
      </c>
      <c r="BQ141" s="213" t="s">
        <v>102</v>
      </c>
    </row>
    <row r="142" spans="1:69" x14ac:dyDescent="0.3">
      <c r="A142" s="220">
        <v>46302</v>
      </c>
      <c r="B142" s="221">
        <v>1000</v>
      </c>
      <c r="C142" s="222"/>
      <c r="D142" s="221">
        <v>1000</v>
      </c>
      <c r="E142" s="222"/>
      <c r="F142" s="222"/>
      <c r="G142" s="222">
        <v>1</v>
      </c>
      <c r="H142" s="222"/>
      <c r="I142" s="221">
        <v>0</v>
      </c>
      <c r="J142" s="221">
        <v>0</v>
      </c>
      <c r="K142" s="221">
        <v>0</v>
      </c>
      <c r="L142" s="221">
        <v>1000</v>
      </c>
      <c r="M142" s="223"/>
      <c r="N142" s="221">
        <v>0</v>
      </c>
      <c r="O142" s="221">
        <v>0</v>
      </c>
      <c r="P142" s="221">
        <v>0</v>
      </c>
      <c r="Q142" s="221">
        <v>0</v>
      </c>
      <c r="R142" s="221">
        <v>1000</v>
      </c>
      <c r="S142" s="222">
        <v>1536</v>
      </c>
      <c r="T142" s="221">
        <v>1536000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0</v>
      </c>
      <c r="AB142" s="221">
        <v>0</v>
      </c>
      <c r="AC142" s="221">
        <v>0</v>
      </c>
      <c r="AD142" s="221">
        <v>0</v>
      </c>
      <c r="AE142" s="220"/>
      <c r="AF142" s="220"/>
      <c r="AG142" s="222">
        <v>0</v>
      </c>
      <c r="AH142" s="224">
        <v>9</v>
      </c>
      <c r="AI142" s="224">
        <v>28</v>
      </c>
      <c r="AJ142" s="224">
        <v>9</v>
      </c>
      <c r="AK142" s="224">
        <v>360</v>
      </c>
      <c r="AL142" s="220"/>
      <c r="AM142" s="222"/>
      <c r="AN142" s="220"/>
      <c r="AO142" s="222"/>
      <c r="AP142" s="222">
        <v>0</v>
      </c>
      <c r="AQ142" s="222">
        <v>0</v>
      </c>
      <c r="AR142" s="224">
        <v>0</v>
      </c>
      <c r="AS142" s="224">
        <v>0</v>
      </c>
      <c r="AT142" s="221">
        <v>0</v>
      </c>
      <c r="AU142" s="221">
        <v>0</v>
      </c>
      <c r="AV142" s="221">
        <v>0</v>
      </c>
      <c r="AW142" s="221">
        <v>0</v>
      </c>
      <c r="AX142" s="221">
        <v>0</v>
      </c>
      <c r="AY142" s="221">
        <v>0</v>
      </c>
      <c r="AZ142" s="221">
        <v>0</v>
      </c>
      <c r="BA142" s="221">
        <v>0</v>
      </c>
      <c r="BB142" s="221">
        <v>0</v>
      </c>
      <c r="BC142" s="221">
        <v>0</v>
      </c>
      <c r="BD142" s="221">
        <v>0</v>
      </c>
      <c r="BE142" s="221">
        <v>0</v>
      </c>
      <c r="BF142" s="221">
        <v>0</v>
      </c>
      <c r="BG142" s="221">
        <v>0</v>
      </c>
      <c r="BH142" s="221">
        <v>0</v>
      </c>
      <c r="BI142" s="221">
        <v>0</v>
      </c>
      <c r="BJ142" s="221">
        <v>0</v>
      </c>
      <c r="BK142" s="221">
        <v>0</v>
      </c>
      <c r="BL142" s="221">
        <v>0</v>
      </c>
      <c r="BM142" s="221">
        <v>0</v>
      </c>
      <c r="BN142" s="221">
        <v>0</v>
      </c>
      <c r="BO142" s="221">
        <v>0</v>
      </c>
      <c r="BP142" s="221">
        <v>0</v>
      </c>
      <c r="BQ142" s="213" t="s">
        <v>102</v>
      </c>
    </row>
    <row r="143" spans="1:69" x14ac:dyDescent="0.3">
      <c r="A143" s="220">
        <v>46303</v>
      </c>
      <c r="B143" s="221">
        <v>1000</v>
      </c>
      <c r="C143" s="222"/>
      <c r="D143" s="221">
        <v>1000</v>
      </c>
      <c r="E143" s="222"/>
      <c r="F143" s="222"/>
      <c r="G143" s="222">
        <v>1</v>
      </c>
      <c r="H143" s="222"/>
      <c r="I143" s="221">
        <v>0</v>
      </c>
      <c r="J143" s="221">
        <v>0</v>
      </c>
      <c r="K143" s="221">
        <v>0</v>
      </c>
      <c r="L143" s="221">
        <v>1000</v>
      </c>
      <c r="M143" s="223"/>
      <c r="N143" s="221">
        <v>0</v>
      </c>
      <c r="O143" s="221">
        <v>0</v>
      </c>
      <c r="P143" s="221">
        <v>0</v>
      </c>
      <c r="Q143" s="221">
        <v>0</v>
      </c>
      <c r="R143" s="221">
        <v>1000</v>
      </c>
      <c r="S143" s="222">
        <v>1536</v>
      </c>
      <c r="T143" s="221">
        <v>1536000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0</v>
      </c>
      <c r="AB143" s="221">
        <v>0</v>
      </c>
      <c r="AC143" s="221">
        <v>0</v>
      </c>
      <c r="AD143" s="221">
        <v>0</v>
      </c>
      <c r="AE143" s="220"/>
      <c r="AF143" s="220"/>
      <c r="AG143" s="222">
        <v>0</v>
      </c>
      <c r="AH143" s="224">
        <v>10</v>
      </c>
      <c r="AI143" s="224">
        <v>28</v>
      </c>
      <c r="AJ143" s="224">
        <v>10</v>
      </c>
      <c r="AK143" s="224">
        <v>360</v>
      </c>
      <c r="AL143" s="220"/>
      <c r="AM143" s="222"/>
      <c r="AN143" s="220"/>
      <c r="AO143" s="222"/>
      <c r="AP143" s="222">
        <v>0</v>
      </c>
      <c r="AQ143" s="222">
        <v>0</v>
      </c>
      <c r="AR143" s="224">
        <v>0</v>
      </c>
      <c r="AS143" s="224">
        <v>0</v>
      </c>
      <c r="AT143" s="221">
        <v>0</v>
      </c>
      <c r="AU143" s="221">
        <v>0</v>
      </c>
      <c r="AV143" s="221">
        <v>0</v>
      </c>
      <c r="AW143" s="221">
        <v>0</v>
      </c>
      <c r="AX143" s="221">
        <v>0</v>
      </c>
      <c r="AY143" s="221">
        <v>0</v>
      </c>
      <c r="AZ143" s="221">
        <v>0</v>
      </c>
      <c r="BA143" s="221">
        <v>0</v>
      </c>
      <c r="BB143" s="221">
        <v>0</v>
      </c>
      <c r="BC143" s="221">
        <v>0</v>
      </c>
      <c r="BD143" s="221">
        <v>0</v>
      </c>
      <c r="BE143" s="221">
        <v>0</v>
      </c>
      <c r="BF143" s="221">
        <v>0</v>
      </c>
      <c r="BG143" s="221">
        <v>0</v>
      </c>
      <c r="BH143" s="221">
        <v>0</v>
      </c>
      <c r="BI143" s="221">
        <v>0</v>
      </c>
      <c r="BJ143" s="221">
        <v>0</v>
      </c>
      <c r="BK143" s="221">
        <v>0</v>
      </c>
      <c r="BL143" s="221">
        <v>0</v>
      </c>
      <c r="BM143" s="221">
        <v>0</v>
      </c>
      <c r="BN143" s="221">
        <v>0</v>
      </c>
      <c r="BO143" s="221">
        <v>0</v>
      </c>
      <c r="BP143" s="221">
        <v>0</v>
      </c>
      <c r="BQ143" s="213" t="s">
        <v>102</v>
      </c>
    </row>
    <row r="144" spans="1:69" x14ac:dyDescent="0.3">
      <c r="A144" s="220">
        <v>46304</v>
      </c>
      <c r="B144" s="221">
        <v>1000</v>
      </c>
      <c r="C144" s="222"/>
      <c r="D144" s="221">
        <v>1000</v>
      </c>
      <c r="E144" s="222"/>
      <c r="F144" s="222"/>
      <c r="G144" s="222">
        <v>1</v>
      </c>
      <c r="H144" s="222"/>
      <c r="I144" s="221">
        <v>0</v>
      </c>
      <c r="J144" s="221">
        <v>0</v>
      </c>
      <c r="K144" s="221">
        <v>0</v>
      </c>
      <c r="L144" s="221">
        <v>1000</v>
      </c>
      <c r="M144" s="223"/>
      <c r="N144" s="221">
        <v>0</v>
      </c>
      <c r="O144" s="221">
        <v>0</v>
      </c>
      <c r="P144" s="221">
        <v>0</v>
      </c>
      <c r="Q144" s="221">
        <v>0</v>
      </c>
      <c r="R144" s="221">
        <v>1000</v>
      </c>
      <c r="S144" s="222">
        <v>1536</v>
      </c>
      <c r="T144" s="221">
        <v>1536000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0</v>
      </c>
      <c r="AA144" s="221">
        <v>0</v>
      </c>
      <c r="AB144" s="221">
        <v>0</v>
      </c>
      <c r="AC144" s="221">
        <v>0</v>
      </c>
      <c r="AD144" s="221">
        <v>0</v>
      </c>
      <c r="AE144" s="220"/>
      <c r="AF144" s="220"/>
      <c r="AG144" s="222">
        <v>0</v>
      </c>
      <c r="AH144" s="224">
        <v>11</v>
      </c>
      <c r="AI144" s="224">
        <v>28</v>
      </c>
      <c r="AJ144" s="224">
        <v>11</v>
      </c>
      <c r="AK144" s="224">
        <v>360</v>
      </c>
      <c r="AL144" s="220"/>
      <c r="AM144" s="222"/>
      <c r="AN144" s="220"/>
      <c r="AO144" s="222"/>
      <c r="AP144" s="222">
        <v>0</v>
      </c>
      <c r="AQ144" s="222">
        <v>0</v>
      </c>
      <c r="AR144" s="224">
        <v>0</v>
      </c>
      <c r="AS144" s="224">
        <v>0</v>
      </c>
      <c r="AT144" s="221">
        <v>0</v>
      </c>
      <c r="AU144" s="221">
        <v>0</v>
      </c>
      <c r="AV144" s="221">
        <v>0</v>
      </c>
      <c r="AW144" s="221">
        <v>0</v>
      </c>
      <c r="AX144" s="221">
        <v>0</v>
      </c>
      <c r="AY144" s="221">
        <v>0</v>
      </c>
      <c r="AZ144" s="221">
        <v>0</v>
      </c>
      <c r="BA144" s="221">
        <v>0</v>
      </c>
      <c r="BB144" s="221">
        <v>0</v>
      </c>
      <c r="BC144" s="221">
        <v>0</v>
      </c>
      <c r="BD144" s="221">
        <v>0</v>
      </c>
      <c r="BE144" s="221">
        <v>0</v>
      </c>
      <c r="BF144" s="221">
        <v>0</v>
      </c>
      <c r="BG144" s="221">
        <v>0</v>
      </c>
      <c r="BH144" s="221">
        <v>0</v>
      </c>
      <c r="BI144" s="221">
        <v>0</v>
      </c>
      <c r="BJ144" s="221">
        <v>0</v>
      </c>
      <c r="BK144" s="221">
        <v>0</v>
      </c>
      <c r="BL144" s="221">
        <v>0</v>
      </c>
      <c r="BM144" s="221">
        <v>0</v>
      </c>
      <c r="BN144" s="221">
        <v>0</v>
      </c>
      <c r="BO144" s="221">
        <v>0</v>
      </c>
      <c r="BP144" s="221">
        <v>0</v>
      </c>
      <c r="BQ144" s="213" t="s">
        <v>102</v>
      </c>
    </row>
    <row r="145" spans="1:69" x14ac:dyDescent="0.3">
      <c r="A145" s="220">
        <v>46305</v>
      </c>
      <c r="B145" s="221">
        <v>1000</v>
      </c>
      <c r="C145" s="222"/>
      <c r="D145" s="221">
        <v>1000</v>
      </c>
      <c r="E145" s="222"/>
      <c r="F145" s="222"/>
      <c r="G145" s="222">
        <v>1</v>
      </c>
      <c r="H145" s="222"/>
      <c r="I145" s="221">
        <v>0</v>
      </c>
      <c r="J145" s="221">
        <v>0</v>
      </c>
      <c r="K145" s="221">
        <v>0</v>
      </c>
      <c r="L145" s="221">
        <v>1000</v>
      </c>
      <c r="M145" s="223"/>
      <c r="N145" s="221">
        <v>0</v>
      </c>
      <c r="O145" s="221">
        <v>0</v>
      </c>
      <c r="P145" s="221">
        <v>0</v>
      </c>
      <c r="Q145" s="221">
        <v>0</v>
      </c>
      <c r="R145" s="221">
        <v>1000</v>
      </c>
      <c r="S145" s="222">
        <v>1536</v>
      </c>
      <c r="T145" s="221">
        <v>1536000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0</v>
      </c>
      <c r="AB145" s="221">
        <v>0</v>
      </c>
      <c r="AC145" s="221">
        <v>0</v>
      </c>
      <c r="AD145" s="221">
        <v>0</v>
      </c>
      <c r="AE145" s="220"/>
      <c r="AF145" s="220"/>
      <c r="AG145" s="222">
        <v>0</v>
      </c>
      <c r="AH145" s="224">
        <v>12</v>
      </c>
      <c r="AI145" s="224">
        <v>28</v>
      </c>
      <c r="AJ145" s="224">
        <v>12</v>
      </c>
      <c r="AK145" s="224">
        <v>360</v>
      </c>
      <c r="AL145" s="220"/>
      <c r="AM145" s="222"/>
      <c r="AN145" s="220"/>
      <c r="AO145" s="222"/>
      <c r="AP145" s="222">
        <v>0</v>
      </c>
      <c r="AQ145" s="222">
        <v>0</v>
      </c>
      <c r="AR145" s="224">
        <v>0</v>
      </c>
      <c r="AS145" s="224">
        <v>0</v>
      </c>
      <c r="AT145" s="221">
        <v>0</v>
      </c>
      <c r="AU145" s="221">
        <v>0</v>
      </c>
      <c r="AV145" s="221">
        <v>0</v>
      </c>
      <c r="AW145" s="221">
        <v>0</v>
      </c>
      <c r="AX145" s="221">
        <v>0</v>
      </c>
      <c r="AY145" s="221">
        <v>0</v>
      </c>
      <c r="AZ145" s="221">
        <v>0</v>
      </c>
      <c r="BA145" s="221">
        <v>0</v>
      </c>
      <c r="BB145" s="221">
        <v>0</v>
      </c>
      <c r="BC145" s="221">
        <v>0</v>
      </c>
      <c r="BD145" s="221">
        <v>0</v>
      </c>
      <c r="BE145" s="221">
        <v>0</v>
      </c>
      <c r="BF145" s="221">
        <v>0</v>
      </c>
      <c r="BG145" s="221">
        <v>0</v>
      </c>
      <c r="BH145" s="221">
        <v>0</v>
      </c>
      <c r="BI145" s="221">
        <v>0</v>
      </c>
      <c r="BJ145" s="221">
        <v>0</v>
      </c>
      <c r="BK145" s="221">
        <v>0</v>
      </c>
      <c r="BL145" s="221">
        <v>0</v>
      </c>
      <c r="BM145" s="221">
        <v>0</v>
      </c>
      <c r="BN145" s="221">
        <v>0</v>
      </c>
      <c r="BO145" s="221">
        <v>0</v>
      </c>
      <c r="BP145" s="221">
        <v>0</v>
      </c>
      <c r="BQ145" s="213" t="s">
        <v>102</v>
      </c>
    </row>
    <row r="146" spans="1:69" x14ac:dyDescent="0.3">
      <c r="A146" s="220">
        <v>46306</v>
      </c>
      <c r="B146" s="221">
        <v>1000</v>
      </c>
      <c r="C146" s="222"/>
      <c r="D146" s="221">
        <v>1000</v>
      </c>
      <c r="E146" s="222"/>
      <c r="F146" s="222"/>
      <c r="G146" s="222">
        <v>1</v>
      </c>
      <c r="H146" s="222"/>
      <c r="I146" s="221">
        <v>0</v>
      </c>
      <c r="J146" s="221">
        <v>0</v>
      </c>
      <c r="K146" s="221">
        <v>0</v>
      </c>
      <c r="L146" s="221">
        <v>1000</v>
      </c>
      <c r="M146" s="223"/>
      <c r="N146" s="221">
        <v>0</v>
      </c>
      <c r="O146" s="221">
        <v>0</v>
      </c>
      <c r="P146" s="221">
        <v>0</v>
      </c>
      <c r="Q146" s="221">
        <v>0</v>
      </c>
      <c r="R146" s="221">
        <v>1000</v>
      </c>
      <c r="S146" s="222">
        <v>1536</v>
      </c>
      <c r="T146" s="221">
        <v>1536000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0"/>
      <c r="AF146" s="220"/>
      <c r="AG146" s="222">
        <v>0</v>
      </c>
      <c r="AH146" s="224">
        <v>13</v>
      </c>
      <c r="AI146" s="224">
        <v>28</v>
      </c>
      <c r="AJ146" s="224">
        <v>13</v>
      </c>
      <c r="AK146" s="224">
        <v>360</v>
      </c>
      <c r="AL146" s="220"/>
      <c r="AM146" s="222"/>
      <c r="AN146" s="220"/>
      <c r="AO146" s="222"/>
      <c r="AP146" s="222">
        <v>0</v>
      </c>
      <c r="AQ146" s="222">
        <v>0</v>
      </c>
      <c r="AR146" s="224">
        <v>0</v>
      </c>
      <c r="AS146" s="224">
        <v>0</v>
      </c>
      <c r="AT146" s="221">
        <v>0</v>
      </c>
      <c r="AU146" s="221">
        <v>0</v>
      </c>
      <c r="AV146" s="221">
        <v>0</v>
      </c>
      <c r="AW146" s="221">
        <v>0</v>
      </c>
      <c r="AX146" s="221">
        <v>0</v>
      </c>
      <c r="AY146" s="221">
        <v>0</v>
      </c>
      <c r="AZ146" s="221">
        <v>0</v>
      </c>
      <c r="BA146" s="221">
        <v>0</v>
      </c>
      <c r="BB146" s="221">
        <v>0</v>
      </c>
      <c r="BC146" s="221">
        <v>0</v>
      </c>
      <c r="BD146" s="221">
        <v>0</v>
      </c>
      <c r="BE146" s="221">
        <v>0</v>
      </c>
      <c r="BF146" s="221">
        <v>0</v>
      </c>
      <c r="BG146" s="221">
        <v>0</v>
      </c>
      <c r="BH146" s="221">
        <v>0</v>
      </c>
      <c r="BI146" s="221">
        <v>0</v>
      </c>
      <c r="BJ146" s="221">
        <v>0</v>
      </c>
      <c r="BK146" s="221">
        <v>0</v>
      </c>
      <c r="BL146" s="221">
        <v>0</v>
      </c>
      <c r="BM146" s="221">
        <v>0</v>
      </c>
      <c r="BN146" s="221">
        <v>0</v>
      </c>
      <c r="BO146" s="221">
        <v>0</v>
      </c>
      <c r="BP146" s="221">
        <v>0</v>
      </c>
      <c r="BQ146" s="213" t="s">
        <v>102</v>
      </c>
    </row>
    <row r="147" spans="1:69" x14ac:dyDescent="0.3">
      <c r="A147" s="220">
        <v>46307</v>
      </c>
      <c r="B147" s="221">
        <v>1000</v>
      </c>
      <c r="C147" s="222"/>
      <c r="D147" s="221">
        <v>1000</v>
      </c>
      <c r="E147" s="222"/>
      <c r="F147" s="222"/>
      <c r="G147" s="222">
        <v>1</v>
      </c>
      <c r="H147" s="222"/>
      <c r="I147" s="221">
        <v>0</v>
      </c>
      <c r="J147" s="221">
        <v>0</v>
      </c>
      <c r="K147" s="221">
        <v>0</v>
      </c>
      <c r="L147" s="221">
        <v>1000</v>
      </c>
      <c r="M147" s="223"/>
      <c r="N147" s="221">
        <v>0</v>
      </c>
      <c r="O147" s="221">
        <v>0</v>
      </c>
      <c r="P147" s="221">
        <v>0</v>
      </c>
      <c r="Q147" s="221">
        <v>0</v>
      </c>
      <c r="R147" s="221">
        <v>1000</v>
      </c>
      <c r="S147" s="222">
        <v>1536</v>
      </c>
      <c r="T147" s="221">
        <v>1536000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0"/>
      <c r="AF147" s="220"/>
      <c r="AG147" s="222">
        <v>0</v>
      </c>
      <c r="AH147" s="224">
        <v>14</v>
      </c>
      <c r="AI147" s="224">
        <v>28</v>
      </c>
      <c r="AJ147" s="224">
        <v>14</v>
      </c>
      <c r="AK147" s="224">
        <v>360</v>
      </c>
      <c r="AL147" s="220"/>
      <c r="AM147" s="222"/>
      <c r="AN147" s="220"/>
      <c r="AO147" s="222"/>
      <c r="AP147" s="222">
        <v>0</v>
      </c>
      <c r="AQ147" s="222">
        <v>0</v>
      </c>
      <c r="AR147" s="224">
        <v>0</v>
      </c>
      <c r="AS147" s="224">
        <v>0</v>
      </c>
      <c r="AT147" s="221">
        <v>0</v>
      </c>
      <c r="AU147" s="221">
        <v>0</v>
      </c>
      <c r="AV147" s="221">
        <v>0</v>
      </c>
      <c r="AW147" s="221">
        <v>0</v>
      </c>
      <c r="AX147" s="221">
        <v>0</v>
      </c>
      <c r="AY147" s="221">
        <v>0</v>
      </c>
      <c r="AZ147" s="221">
        <v>0</v>
      </c>
      <c r="BA147" s="221">
        <v>0</v>
      </c>
      <c r="BB147" s="221">
        <v>0</v>
      </c>
      <c r="BC147" s="221">
        <v>0</v>
      </c>
      <c r="BD147" s="221">
        <v>0</v>
      </c>
      <c r="BE147" s="221">
        <v>0</v>
      </c>
      <c r="BF147" s="221">
        <v>0</v>
      </c>
      <c r="BG147" s="221">
        <v>0</v>
      </c>
      <c r="BH147" s="221">
        <v>0</v>
      </c>
      <c r="BI147" s="221">
        <v>0</v>
      </c>
      <c r="BJ147" s="221">
        <v>0</v>
      </c>
      <c r="BK147" s="221">
        <v>0</v>
      </c>
      <c r="BL147" s="221">
        <v>0</v>
      </c>
      <c r="BM147" s="221">
        <v>0</v>
      </c>
      <c r="BN147" s="221">
        <v>0</v>
      </c>
      <c r="BO147" s="221">
        <v>0</v>
      </c>
      <c r="BP147" s="221">
        <v>0</v>
      </c>
      <c r="BQ147" s="213" t="s">
        <v>102</v>
      </c>
    </row>
    <row r="148" spans="1:69" x14ac:dyDescent="0.3">
      <c r="A148" s="220">
        <v>46308</v>
      </c>
      <c r="B148" s="221">
        <v>1000</v>
      </c>
      <c r="C148" s="222"/>
      <c r="D148" s="221">
        <v>1000</v>
      </c>
      <c r="E148" s="222"/>
      <c r="F148" s="222"/>
      <c r="G148" s="222">
        <v>1</v>
      </c>
      <c r="H148" s="222"/>
      <c r="I148" s="221">
        <v>0</v>
      </c>
      <c r="J148" s="221">
        <v>0</v>
      </c>
      <c r="K148" s="221">
        <v>0</v>
      </c>
      <c r="L148" s="221">
        <v>1000</v>
      </c>
      <c r="M148" s="223"/>
      <c r="N148" s="221">
        <v>0</v>
      </c>
      <c r="O148" s="221">
        <v>0</v>
      </c>
      <c r="P148" s="221">
        <v>0</v>
      </c>
      <c r="Q148" s="221">
        <v>0</v>
      </c>
      <c r="R148" s="221">
        <v>1000</v>
      </c>
      <c r="S148" s="222">
        <v>1536</v>
      </c>
      <c r="T148" s="221">
        <v>1536000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0</v>
      </c>
      <c r="AA148" s="221">
        <v>0</v>
      </c>
      <c r="AB148" s="221">
        <v>0</v>
      </c>
      <c r="AC148" s="221">
        <v>0</v>
      </c>
      <c r="AD148" s="221">
        <v>0</v>
      </c>
      <c r="AE148" s="220"/>
      <c r="AF148" s="220"/>
      <c r="AG148" s="222">
        <v>0</v>
      </c>
      <c r="AH148" s="224">
        <v>15</v>
      </c>
      <c r="AI148" s="224">
        <v>28</v>
      </c>
      <c r="AJ148" s="224">
        <v>15</v>
      </c>
      <c r="AK148" s="224">
        <v>360</v>
      </c>
      <c r="AL148" s="220"/>
      <c r="AM148" s="222"/>
      <c r="AN148" s="220"/>
      <c r="AO148" s="222"/>
      <c r="AP148" s="222">
        <v>0</v>
      </c>
      <c r="AQ148" s="222">
        <v>0</v>
      </c>
      <c r="AR148" s="224">
        <v>0</v>
      </c>
      <c r="AS148" s="224">
        <v>0</v>
      </c>
      <c r="AT148" s="221">
        <v>0</v>
      </c>
      <c r="AU148" s="221">
        <v>0</v>
      </c>
      <c r="AV148" s="221">
        <v>0</v>
      </c>
      <c r="AW148" s="221">
        <v>0</v>
      </c>
      <c r="AX148" s="221">
        <v>0</v>
      </c>
      <c r="AY148" s="221">
        <v>0</v>
      </c>
      <c r="AZ148" s="221">
        <v>0</v>
      </c>
      <c r="BA148" s="221">
        <v>0</v>
      </c>
      <c r="BB148" s="221">
        <v>0</v>
      </c>
      <c r="BC148" s="221">
        <v>0</v>
      </c>
      <c r="BD148" s="221">
        <v>0</v>
      </c>
      <c r="BE148" s="221">
        <v>0</v>
      </c>
      <c r="BF148" s="221">
        <v>0</v>
      </c>
      <c r="BG148" s="221">
        <v>0</v>
      </c>
      <c r="BH148" s="221">
        <v>0</v>
      </c>
      <c r="BI148" s="221">
        <v>0</v>
      </c>
      <c r="BJ148" s="221">
        <v>0</v>
      </c>
      <c r="BK148" s="221">
        <v>0</v>
      </c>
      <c r="BL148" s="221">
        <v>0</v>
      </c>
      <c r="BM148" s="221">
        <v>0</v>
      </c>
      <c r="BN148" s="221">
        <v>0</v>
      </c>
      <c r="BO148" s="221">
        <v>0</v>
      </c>
      <c r="BP148" s="221">
        <v>0</v>
      </c>
      <c r="BQ148" s="213" t="s">
        <v>102</v>
      </c>
    </row>
    <row r="149" spans="1:69" x14ac:dyDescent="0.3">
      <c r="A149" s="220">
        <v>46309</v>
      </c>
      <c r="B149" s="221">
        <v>1000</v>
      </c>
      <c r="C149" s="222"/>
      <c r="D149" s="221">
        <v>1000</v>
      </c>
      <c r="E149" s="222"/>
      <c r="F149" s="222"/>
      <c r="G149" s="222">
        <v>1</v>
      </c>
      <c r="H149" s="222"/>
      <c r="I149" s="221">
        <v>0</v>
      </c>
      <c r="J149" s="221">
        <v>0</v>
      </c>
      <c r="K149" s="221">
        <v>0</v>
      </c>
      <c r="L149" s="221">
        <v>1000</v>
      </c>
      <c r="M149" s="223"/>
      <c r="N149" s="221">
        <v>0</v>
      </c>
      <c r="O149" s="221">
        <v>0</v>
      </c>
      <c r="P149" s="221">
        <v>0</v>
      </c>
      <c r="Q149" s="221">
        <v>0</v>
      </c>
      <c r="R149" s="221">
        <v>1000</v>
      </c>
      <c r="S149" s="222">
        <v>1536</v>
      </c>
      <c r="T149" s="221">
        <v>1536000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0</v>
      </c>
      <c r="AA149" s="221">
        <v>0</v>
      </c>
      <c r="AB149" s="221">
        <v>0</v>
      </c>
      <c r="AC149" s="221">
        <v>0</v>
      </c>
      <c r="AD149" s="221">
        <v>0</v>
      </c>
      <c r="AE149" s="220"/>
      <c r="AF149" s="220"/>
      <c r="AG149" s="222">
        <v>0</v>
      </c>
      <c r="AH149" s="224">
        <v>16</v>
      </c>
      <c r="AI149" s="224">
        <v>28</v>
      </c>
      <c r="AJ149" s="224">
        <v>16</v>
      </c>
      <c r="AK149" s="224">
        <v>360</v>
      </c>
      <c r="AL149" s="220"/>
      <c r="AM149" s="222"/>
      <c r="AN149" s="220"/>
      <c r="AO149" s="222"/>
      <c r="AP149" s="222">
        <v>0</v>
      </c>
      <c r="AQ149" s="222">
        <v>0</v>
      </c>
      <c r="AR149" s="224">
        <v>0</v>
      </c>
      <c r="AS149" s="224">
        <v>0</v>
      </c>
      <c r="AT149" s="221">
        <v>0</v>
      </c>
      <c r="AU149" s="221">
        <v>0</v>
      </c>
      <c r="AV149" s="221">
        <v>0</v>
      </c>
      <c r="AW149" s="221">
        <v>0</v>
      </c>
      <c r="AX149" s="221">
        <v>0</v>
      </c>
      <c r="AY149" s="221">
        <v>0</v>
      </c>
      <c r="AZ149" s="221">
        <v>0</v>
      </c>
      <c r="BA149" s="221">
        <v>0</v>
      </c>
      <c r="BB149" s="221">
        <v>0</v>
      </c>
      <c r="BC149" s="221">
        <v>0</v>
      </c>
      <c r="BD149" s="221">
        <v>0</v>
      </c>
      <c r="BE149" s="221">
        <v>0</v>
      </c>
      <c r="BF149" s="221">
        <v>0</v>
      </c>
      <c r="BG149" s="221">
        <v>0</v>
      </c>
      <c r="BH149" s="221">
        <v>0</v>
      </c>
      <c r="BI149" s="221">
        <v>0</v>
      </c>
      <c r="BJ149" s="221">
        <v>0</v>
      </c>
      <c r="BK149" s="221">
        <v>0</v>
      </c>
      <c r="BL149" s="221">
        <v>0</v>
      </c>
      <c r="BM149" s="221">
        <v>0</v>
      </c>
      <c r="BN149" s="221">
        <v>0</v>
      </c>
      <c r="BO149" s="221">
        <v>0</v>
      </c>
      <c r="BP149" s="221">
        <v>0</v>
      </c>
      <c r="BQ149" s="213" t="s">
        <v>102</v>
      </c>
    </row>
    <row r="150" spans="1:69" x14ac:dyDescent="0.3">
      <c r="A150" s="220">
        <v>46310</v>
      </c>
      <c r="B150" s="221">
        <v>1000</v>
      </c>
      <c r="C150" s="222"/>
      <c r="D150" s="221">
        <v>1000</v>
      </c>
      <c r="E150" s="222"/>
      <c r="F150" s="222"/>
      <c r="G150" s="222">
        <v>1</v>
      </c>
      <c r="H150" s="222"/>
      <c r="I150" s="221">
        <v>0</v>
      </c>
      <c r="J150" s="221">
        <v>0</v>
      </c>
      <c r="K150" s="221">
        <v>0</v>
      </c>
      <c r="L150" s="221">
        <v>1000</v>
      </c>
      <c r="M150" s="223"/>
      <c r="N150" s="221">
        <v>0</v>
      </c>
      <c r="O150" s="221">
        <v>0</v>
      </c>
      <c r="P150" s="221">
        <v>0</v>
      </c>
      <c r="Q150" s="221">
        <v>0</v>
      </c>
      <c r="R150" s="221">
        <v>1000</v>
      </c>
      <c r="S150" s="222">
        <v>1536</v>
      </c>
      <c r="T150" s="221">
        <v>1536000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0</v>
      </c>
      <c r="AA150" s="221">
        <v>0</v>
      </c>
      <c r="AB150" s="221">
        <v>0</v>
      </c>
      <c r="AC150" s="221">
        <v>0</v>
      </c>
      <c r="AD150" s="221">
        <v>0</v>
      </c>
      <c r="AE150" s="220"/>
      <c r="AF150" s="220"/>
      <c r="AG150" s="222">
        <v>0</v>
      </c>
      <c r="AH150" s="224">
        <v>17</v>
      </c>
      <c r="AI150" s="224">
        <v>28</v>
      </c>
      <c r="AJ150" s="224">
        <v>17</v>
      </c>
      <c r="AK150" s="224">
        <v>360</v>
      </c>
      <c r="AL150" s="220"/>
      <c r="AM150" s="222"/>
      <c r="AN150" s="220"/>
      <c r="AO150" s="222"/>
      <c r="AP150" s="222">
        <v>0</v>
      </c>
      <c r="AQ150" s="222">
        <v>0</v>
      </c>
      <c r="AR150" s="224">
        <v>0</v>
      </c>
      <c r="AS150" s="224">
        <v>0</v>
      </c>
      <c r="AT150" s="221">
        <v>0</v>
      </c>
      <c r="AU150" s="221">
        <v>0</v>
      </c>
      <c r="AV150" s="221">
        <v>0</v>
      </c>
      <c r="AW150" s="221">
        <v>0</v>
      </c>
      <c r="AX150" s="221">
        <v>0</v>
      </c>
      <c r="AY150" s="221">
        <v>0</v>
      </c>
      <c r="AZ150" s="221">
        <v>0</v>
      </c>
      <c r="BA150" s="221">
        <v>0</v>
      </c>
      <c r="BB150" s="221">
        <v>0</v>
      </c>
      <c r="BC150" s="221">
        <v>0</v>
      </c>
      <c r="BD150" s="221">
        <v>0</v>
      </c>
      <c r="BE150" s="221">
        <v>0</v>
      </c>
      <c r="BF150" s="221">
        <v>0</v>
      </c>
      <c r="BG150" s="221">
        <v>0</v>
      </c>
      <c r="BH150" s="221">
        <v>0</v>
      </c>
      <c r="BI150" s="221">
        <v>0</v>
      </c>
      <c r="BJ150" s="221">
        <v>0</v>
      </c>
      <c r="BK150" s="221">
        <v>0</v>
      </c>
      <c r="BL150" s="221">
        <v>0</v>
      </c>
      <c r="BM150" s="221">
        <v>0</v>
      </c>
      <c r="BN150" s="221">
        <v>0</v>
      </c>
      <c r="BO150" s="221">
        <v>0</v>
      </c>
      <c r="BP150" s="221">
        <v>0</v>
      </c>
      <c r="BQ150" s="213" t="s">
        <v>102</v>
      </c>
    </row>
    <row r="151" spans="1:69" x14ac:dyDescent="0.3">
      <c r="A151" s="220">
        <v>46311</v>
      </c>
      <c r="B151" s="221">
        <v>1000</v>
      </c>
      <c r="C151" s="222"/>
      <c r="D151" s="221">
        <v>1000</v>
      </c>
      <c r="E151" s="222"/>
      <c r="F151" s="222"/>
      <c r="G151" s="222">
        <v>1</v>
      </c>
      <c r="H151" s="222"/>
      <c r="I151" s="221">
        <v>0</v>
      </c>
      <c r="J151" s="221">
        <v>0</v>
      </c>
      <c r="K151" s="221">
        <v>0</v>
      </c>
      <c r="L151" s="221">
        <v>1000</v>
      </c>
      <c r="M151" s="223"/>
      <c r="N151" s="221">
        <v>0</v>
      </c>
      <c r="O151" s="221">
        <v>0</v>
      </c>
      <c r="P151" s="221">
        <v>0</v>
      </c>
      <c r="Q151" s="221">
        <v>0</v>
      </c>
      <c r="R151" s="221">
        <v>1000</v>
      </c>
      <c r="S151" s="222">
        <v>1536</v>
      </c>
      <c r="T151" s="221">
        <v>1536000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0"/>
      <c r="AF151" s="220"/>
      <c r="AG151" s="222">
        <v>0</v>
      </c>
      <c r="AH151" s="224">
        <v>18</v>
      </c>
      <c r="AI151" s="224">
        <v>28</v>
      </c>
      <c r="AJ151" s="224">
        <v>18</v>
      </c>
      <c r="AK151" s="224">
        <v>360</v>
      </c>
      <c r="AL151" s="220"/>
      <c r="AM151" s="222"/>
      <c r="AN151" s="220"/>
      <c r="AO151" s="222"/>
      <c r="AP151" s="222">
        <v>0</v>
      </c>
      <c r="AQ151" s="222">
        <v>0</v>
      </c>
      <c r="AR151" s="224">
        <v>0</v>
      </c>
      <c r="AS151" s="224">
        <v>0</v>
      </c>
      <c r="AT151" s="221">
        <v>0</v>
      </c>
      <c r="AU151" s="221">
        <v>0</v>
      </c>
      <c r="AV151" s="221">
        <v>0</v>
      </c>
      <c r="AW151" s="221">
        <v>0</v>
      </c>
      <c r="AX151" s="221">
        <v>0</v>
      </c>
      <c r="AY151" s="221">
        <v>0</v>
      </c>
      <c r="AZ151" s="221">
        <v>0</v>
      </c>
      <c r="BA151" s="221">
        <v>0</v>
      </c>
      <c r="BB151" s="221">
        <v>0</v>
      </c>
      <c r="BC151" s="221">
        <v>0</v>
      </c>
      <c r="BD151" s="221">
        <v>0</v>
      </c>
      <c r="BE151" s="221">
        <v>0</v>
      </c>
      <c r="BF151" s="221">
        <v>0</v>
      </c>
      <c r="BG151" s="221">
        <v>0</v>
      </c>
      <c r="BH151" s="221">
        <v>0</v>
      </c>
      <c r="BI151" s="221">
        <v>0</v>
      </c>
      <c r="BJ151" s="221">
        <v>0</v>
      </c>
      <c r="BK151" s="221">
        <v>0</v>
      </c>
      <c r="BL151" s="221">
        <v>0</v>
      </c>
      <c r="BM151" s="221">
        <v>0</v>
      </c>
      <c r="BN151" s="221">
        <v>0</v>
      </c>
      <c r="BO151" s="221">
        <v>0</v>
      </c>
      <c r="BP151" s="221">
        <v>0</v>
      </c>
      <c r="BQ151" s="213" t="s">
        <v>102</v>
      </c>
    </row>
    <row r="152" spans="1:69" x14ac:dyDescent="0.3">
      <c r="A152" s="220">
        <v>46312</v>
      </c>
      <c r="B152" s="221">
        <v>1000</v>
      </c>
      <c r="C152" s="222"/>
      <c r="D152" s="221">
        <v>1000</v>
      </c>
      <c r="E152" s="222"/>
      <c r="F152" s="222"/>
      <c r="G152" s="222">
        <v>1</v>
      </c>
      <c r="H152" s="222"/>
      <c r="I152" s="221">
        <v>0</v>
      </c>
      <c r="J152" s="221">
        <v>0</v>
      </c>
      <c r="K152" s="221">
        <v>0</v>
      </c>
      <c r="L152" s="221">
        <v>1000</v>
      </c>
      <c r="M152" s="223"/>
      <c r="N152" s="221">
        <v>0</v>
      </c>
      <c r="O152" s="221">
        <v>0</v>
      </c>
      <c r="P152" s="221">
        <v>0</v>
      </c>
      <c r="Q152" s="221">
        <v>0</v>
      </c>
      <c r="R152" s="221">
        <v>1000</v>
      </c>
      <c r="S152" s="222">
        <v>1536</v>
      </c>
      <c r="T152" s="221">
        <v>1536000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0</v>
      </c>
      <c r="AA152" s="221">
        <v>0</v>
      </c>
      <c r="AB152" s="221">
        <v>0</v>
      </c>
      <c r="AC152" s="221">
        <v>0</v>
      </c>
      <c r="AD152" s="221">
        <v>0</v>
      </c>
      <c r="AE152" s="220"/>
      <c r="AF152" s="220"/>
      <c r="AG152" s="222">
        <v>0</v>
      </c>
      <c r="AH152" s="224">
        <v>19</v>
      </c>
      <c r="AI152" s="224">
        <v>28</v>
      </c>
      <c r="AJ152" s="224">
        <v>19</v>
      </c>
      <c r="AK152" s="224">
        <v>360</v>
      </c>
      <c r="AL152" s="220"/>
      <c r="AM152" s="222"/>
      <c r="AN152" s="220"/>
      <c r="AO152" s="222"/>
      <c r="AP152" s="222">
        <v>0</v>
      </c>
      <c r="AQ152" s="222">
        <v>0</v>
      </c>
      <c r="AR152" s="224">
        <v>0</v>
      </c>
      <c r="AS152" s="224">
        <v>0</v>
      </c>
      <c r="AT152" s="221">
        <v>0</v>
      </c>
      <c r="AU152" s="221">
        <v>0</v>
      </c>
      <c r="AV152" s="221">
        <v>0</v>
      </c>
      <c r="AW152" s="221">
        <v>0</v>
      </c>
      <c r="AX152" s="221">
        <v>0</v>
      </c>
      <c r="AY152" s="221">
        <v>0</v>
      </c>
      <c r="AZ152" s="221">
        <v>0</v>
      </c>
      <c r="BA152" s="221">
        <v>0</v>
      </c>
      <c r="BB152" s="221">
        <v>0</v>
      </c>
      <c r="BC152" s="221">
        <v>0</v>
      </c>
      <c r="BD152" s="221">
        <v>0</v>
      </c>
      <c r="BE152" s="221">
        <v>0</v>
      </c>
      <c r="BF152" s="221">
        <v>0</v>
      </c>
      <c r="BG152" s="221">
        <v>0</v>
      </c>
      <c r="BH152" s="221">
        <v>0</v>
      </c>
      <c r="BI152" s="221">
        <v>0</v>
      </c>
      <c r="BJ152" s="221">
        <v>0</v>
      </c>
      <c r="BK152" s="221">
        <v>0</v>
      </c>
      <c r="BL152" s="221">
        <v>0</v>
      </c>
      <c r="BM152" s="221">
        <v>0</v>
      </c>
      <c r="BN152" s="221">
        <v>0</v>
      </c>
      <c r="BO152" s="221">
        <v>0</v>
      </c>
      <c r="BP152" s="221">
        <v>0</v>
      </c>
      <c r="BQ152" s="213" t="s">
        <v>102</v>
      </c>
    </row>
    <row r="153" spans="1:69" x14ac:dyDescent="0.3">
      <c r="A153" s="220">
        <v>46313</v>
      </c>
      <c r="B153" s="221">
        <v>1000</v>
      </c>
      <c r="C153" s="222"/>
      <c r="D153" s="221">
        <v>1000</v>
      </c>
      <c r="E153" s="222"/>
      <c r="F153" s="222"/>
      <c r="G153" s="222">
        <v>1</v>
      </c>
      <c r="H153" s="222"/>
      <c r="I153" s="221">
        <v>0</v>
      </c>
      <c r="J153" s="221">
        <v>0</v>
      </c>
      <c r="K153" s="221">
        <v>0</v>
      </c>
      <c r="L153" s="221">
        <v>1000</v>
      </c>
      <c r="M153" s="223"/>
      <c r="N153" s="221">
        <v>0</v>
      </c>
      <c r="O153" s="221">
        <v>0</v>
      </c>
      <c r="P153" s="221">
        <v>0</v>
      </c>
      <c r="Q153" s="221">
        <v>0</v>
      </c>
      <c r="R153" s="221">
        <v>1000</v>
      </c>
      <c r="S153" s="222">
        <v>1536</v>
      </c>
      <c r="T153" s="221">
        <v>1536000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0</v>
      </c>
      <c r="AA153" s="221">
        <v>0</v>
      </c>
      <c r="AB153" s="221">
        <v>0</v>
      </c>
      <c r="AC153" s="221">
        <v>0</v>
      </c>
      <c r="AD153" s="221">
        <v>0</v>
      </c>
      <c r="AE153" s="220"/>
      <c r="AF153" s="220"/>
      <c r="AG153" s="222">
        <v>0</v>
      </c>
      <c r="AH153" s="224">
        <v>20</v>
      </c>
      <c r="AI153" s="224">
        <v>28</v>
      </c>
      <c r="AJ153" s="224">
        <v>20</v>
      </c>
      <c r="AK153" s="224">
        <v>360</v>
      </c>
      <c r="AL153" s="220"/>
      <c r="AM153" s="222"/>
      <c r="AN153" s="220"/>
      <c r="AO153" s="222"/>
      <c r="AP153" s="222">
        <v>0</v>
      </c>
      <c r="AQ153" s="222">
        <v>0</v>
      </c>
      <c r="AR153" s="224">
        <v>0</v>
      </c>
      <c r="AS153" s="224">
        <v>0</v>
      </c>
      <c r="AT153" s="221">
        <v>0</v>
      </c>
      <c r="AU153" s="221">
        <v>0</v>
      </c>
      <c r="AV153" s="221">
        <v>0</v>
      </c>
      <c r="AW153" s="221">
        <v>0</v>
      </c>
      <c r="AX153" s="221">
        <v>0</v>
      </c>
      <c r="AY153" s="221">
        <v>0</v>
      </c>
      <c r="AZ153" s="221">
        <v>0</v>
      </c>
      <c r="BA153" s="221">
        <v>0</v>
      </c>
      <c r="BB153" s="221">
        <v>0</v>
      </c>
      <c r="BC153" s="221">
        <v>0</v>
      </c>
      <c r="BD153" s="221">
        <v>0</v>
      </c>
      <c r="BE153" s="221">
        <v>0</v>
      </c>
      <c r="BF153" s="221">
        <v>0</v>
      </c>
      <c r="BG153" s="221">
        <v>0</v>
      </c>
      <c r="BH153" s="221">
        <v>0</v>
      </c>
      <c r="BI153" s="221">
        <v>0</v>
      </c>
      <c r="BJ153" s="221">
        <v>0</v>
      </c>
      <c r="BK153" s="221">
        <v>0</v>
      </c>
      <c r="BL153" s="221">
        <v>0</v>
      </c>
      <c r="BM153" s="221">
        <v>0</v>
      </c>
      <c r="BN153" s="221">
        <v>0</v>
      </c>
      <c r="BO153" s="221">
        <v>0</v>
      </c>
      <c r="BP153" s="221">
        <v>0</v>
      </c>
      <c r="BQ153" s="213" t="s">
        <v>102</v>
      </c>
    </row>
    <row r="154" spans="1:69" x14ac:dyDescent="0.3">
      <c r="A154" s="220">
        <v>46314</v>
      </c>
      <c r="B154" s="221">
        <v>1000</v>
      </c>
      <c r="C154" s="222"/>
      <c r="D154" s="221">
        <v>1000</v>
      </c>
      <c r="E154" s="222"/>
      <c r="F154" s="222"/>
      <c r="G154" s="222">
        <v>1</v>
      </c>
      <c r="H154" s="222"/>
      <c r="I154" s="221">
        <v>0</v>
      </c>
      <c r="J154" s="221">
        <v>0</v>
      </c>
      <c r="K154" s="221">
        <v>0</v>
      </c>
      <c r="L154" s="221">
        <v>1000</v>
      </c>
      <c r="M154" s="223"/>
      <c r="N154" s="221">
        <v>0</v>
      </c>
      <c r="O154" s="221">
        <v>0</v>
      </c>
      <c r="P154" s="221">
        <v>0</v>
      </c>
      <c r="Q154" s="221">
        <v>0</v>
      </c>
      <c r="R154" s="221">
        <v>1000</v>
      </c>
      <c r="S154" s="222">
        <v>1536</v>
      </c>
      <c r="T154" s="221">
        <v>1536000</v>
      </c>
      <c r="U154" s="221">
        <v>0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0"/>
      <c r="AF154" s="220"/>
      <c r="AG154" s="222">
        <v>0</v>
      </c>
      <c r="AH154" s="224">
        <v>21</v>
      </c>
      <c r="AI154" s="224">
        <v>28</v>
      </c>
      <c r="AJ154" s="224">
        <v>21</v>
      </c>
      <c r="AK154" s="224">
        <v>360</v>
      </c>
      <c r="AL154" s="220"/>
      <c r="AM154" s="222"/>
      <c r="AN154" s="220"/>
      <c r="AO154" s="222"/>
      <c r="AP154" s="222">
        <v>0</v>
      </c>
      <c r="AQ154" s="222">
        <v>0</v>
      </c>
      <c r="AR154" s="224">
        <v>0</v>
      </c>
      <c r="AS154" s="224">
        <v>0</v>
      </c>
      <c r="AT154" s="221">
        <v>0</v>
      </c>
      <c r="AU154" s="221">
        <v>0</v>
      </c>
      <c r="AV154" s="221">
        <v>0</v>
      </c>
      <c r="AW154" s="221">
        <v>0</v>
      </c>
      <c r="AX154" s="221">
        <v>0</v>
      </c>
      <c r="AY154" s="221">
        <v>0</v>
      </c>
      <c r="AZ154" s="221">
        <v>0</v>
      </c>
      <c r="BA154" s="221">
        <v>0</v>
      </c>
      <c r="BB154" s="221">
        <v>0</v>
      </c>
      <c r="BC154" s="221">
        <v>0</v>
      </c>
      <c r="BD154" s="221">
        <v>0</v>
      </c>
      <c r="BE154" s="221">
        <v>0</v>
      </c>
      <c r="BF154" s="221">
        <v>0</v>
      </c>
      <c r="BG154" s="221">
        <v>0</v>
      </c>
      <c r="BH154" s="221">
        <v>0</v>
      </c>
      <c r="BI154" s="221">
        <v>0</v>
      </c>
      <c r="BJ154" s="221">
        <v>0</v>
      </c>
      <c r="BK154" s="221">
        <v>0</v>
      </c>
      <c r="BL154" s="221">
        <v>0</v>
      </c>
      <c r="BM154" s="221">
        <v>0</v>
      </c>
      <c r="BN154" s="221">
        <v>0</v>
      </c>
      <c r="BO154" s="221">
        <v>0</v>
      </c>
      <c r="BP154" s="221">
        <v>0</v>
      </c>
      <c r="BQ154" s="213" t="s">
        <v>102</v>
      </c>
    </row>
    <row r="155" spans="1:69" x14ac:dyDescent="0.3">
      <c r="A155" s="220">
        <v>46315</v>
      </c>
      <c r="B155" s="221">
        <v>1000</v>
      </c>
      <c r="C155" s="222"/>
      <c r="D155" s="221">
        <v>1000</v>
      </c>
      <c r="E155" s="222"/>
      <c r="F155" s="222"/>
      <c r="G155" s="222">
        <v>1</v>
      </c>
      <c r="H155" s="222"/>
      <c r="I155" s="221">
        <v>0</v>
      </c>
      <c r="J155" s="221">
        <v>0</v>
      </c>
      <c r="K155" s="221">
        <v>0</v>
      </c>
      <c r="L155" s="221">
        <v>1000</v>
      </c>
      <c r="M155" s="223"/>
      <c r="N155" s="221">
        <v>0</v>
      </c>
      <c r="O155" s="221">
        <v>0</v>
      </c>
      <c r="P155" s="221">
        <v>0</v>
      </c>
      <c r="Q155" s="221">
        <v>0</v>
      </c>
      <c r="R155" s="221">
        <v>1000</v>
      </c>
      <c r="S155" s="222">
        <v>1536</v>
      </c>
      <c r="T155" s="221">
        <v>1536000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0</v>
      </c>
      <c r="AB155" s="221">
        <v>0</v>
      </c>
      <c r="AC155" s="221">
        <v>0</v>
      </c>
      <c r="AD155" s="221">
        <v>0</v>
      </c>
      <c r="AE155" s="220"/>
      <c r="AF155" s="220"/>
      <c r="AG155" s="222">
        <v>0</v>
      </c>
      <c r="AH155" s="224">
        <v>22</v>
      </c>
      <c r="AI155" s="224">
        <v>28</v>
      </c>
      <c r="AJ155" s="224">
        <v>22</v>
      </c>
      <c r="AK155" s="224">
        <v>360</v>
      </c>
      <c r="AL155" s="220"/>
      <c r="AM155" s="222"/>
      <c r="AN155" s="220"/>
      <c r="AO155" s="222"/>
      <c r="AP155" s="222">
        <v>0</v>
      </c>
      <c r="AQ155" s="222">
        <v>0</v>
      </c>
      <c r="AR155" s="224">
        <v>0</v>
      </c>
      <c r="AS155" s="224">
        <v>0</v>
      </c>
      <c r="AT155" s="221">
        <v>0</v>
      </c>
      <c r="AU155" s="221">
        <v>0</v>
      </c>
      <c r="AV155" s="221">
        <v>0</v>
      </c>
      <c r="AW155" s="221">
        <v>0</v>
      </c>
      <c r="AX155" s="221">
        <v>0</v>
      </c>
      <c r="AY155" s="221">
        <v>0</v>
      </c>
      <c r="AZ155" s="221">
        <v>0</v>
      </c>
      <c r="BA155" s="221">
        <v>0</v>
      </c>
      <c r="BB155" s="221">
        <v>0</v>
      </c>
      <c r="BC155" s="221">
        <v>0</v>
      </c>
      <c r="BD155" s="221">
        <v>0</v>
      </c>
      <c r="BE155" s="221">
        <v>0</v>
      </c>
      <c r="BF155" s="221">
        <v>0</v>
      </c>
      <c r="BG155" s="221">
        <v>0</v>
      </c>
      <c r="BH155" s="221">
        <v>0</v>
      </c>
      <c r="BI155" s="221">
        <v>0</v>
      </c>
      <c r="BJ155" s="221">
        <v>0</v>
      </c>
      <c r="BK155" s="221">
        <v>0</v>
      </c>
      <c r="BL155" s="221">
        <v>0</v>
      </c>
      <c r="BM155" s="221">
        <v>0</v>
      </c>
      <c r="BN155" s="221">
        <v>0</v>
      </c>
      <c r="BO155" s="221">
        <v>0</v>
      </c>
      <c r="BP155" s="221">
        <v>0</v>
      </c>
      <c r="BQ155" s="213" t="s">
        <v>102</v>
      </c>
    </row>
    <row r="156" spans="1:69" x14ac:dyDescent="0.3">
      <c r="A156" s="220">
        <v>46316</v>
      </c>
      <c r="B156" s="221">
        <v>1000</v>
      </c>
      <c r="C156" s="222"/>
      <c r="D156" s="221">
        <v>1000</v>
      </c>
      <c r="E156" s="222"/>
      <c r="F156" s="222"/>
      <c r="G156" s="222">
        <v>1</v>
      </c>
      <c r="H156" s="222"/>
      <c r="I156" s="221">
        <v>0</v>
      </c>
      <c r="J156" s="221">
        <v>0</v>
      </c>
      <c r="K156" s="221">
        <v>0</v>
      </c>
      <c r="L156" s="221">
        <v>1000</v>
      </c>
      <c r="M156" s="223"/>
      <c r="N156" s="221">
        <v>0</v>
      </c>
      <c r="O156" s="221">
        <v>0</v>
      </c>
      <c r="P156" s="221">
        <v>0</v>
      </c>
      <c r="Q156" s="221">
        <v>0</v>
      </c>
      <c r="R156" s="221">
        <v>1000</v>
      </c>
      <c r="S156" s="222">
        <v>1536</v>
      </c>
      <c r="T156" s="221">
        <v>1536000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0"/>
      <c r="AF156" s="220"/>
      <c r="AG156" s="222">
        <v>0</v>
      </c>
      <c r="AH156" s="224">
        <v>23</v>
      </c>
      <c r="AI156" s="224">
        <v>28</v>
      </c>
      <c r="AJ156" s="224">
        <v>23</v>
      </c>
      <c r="AK156" s="224">
        <v>360</v>
      </c>
      <c r="AL156" s="220"/>
      <c r="AM156" s="222"/>
      <c r="AN156" s="220"/>
      <c r="AO156" s="222"/>
      <c r="AP156" s="222">
        <v>0</v>
      </c>
      <c r="AQ156" s="222">
        <v>0</v>
      </c>
      <c r="AR156" s="224">
        <v>0</v>
      </c>
      <c r="AS156" s="224">
        <v>0</v>
      </c>
      <c r="AT156" s="221">
        <v>0</v>
      </c>
      <c r="AU156" s="221">
        <v>0</v>
      </c>
      <c r="AV156" s="221">
        <v>0</v>
      </c>
      <c r="AW156" s="221">
        <v>0</v>
      </c>
      <c r="AX156" s="221">
        <v>0</v>
      </c>
      <c r="AY156" s="221">
        <v>0</v>
      </c>
      <c r="AZ156" s="221">
        <v>0</v>
      </c>
      <c r="BA156" s="221">
        <v>0</v>
      </c>
      <c r="BB156" s="221">
        <v>0</v>
      </c>
      <c r="BC156" s="221">
        <v>0</v>
      </c>
      <c r="BD156" s="221">
        <v>0</v>
      </c>
      <c r="BE156" s="221">
        <v>0</v>
      </c>
      <c r="BF156" s="221">
        <v>0</v>
      </c>
      <c r="BG156" s="221">
        <v>0</v>
      </c>
      <c r="BH156" s="221">
        <v>0</v>
      </c>
      <c r="BI156" s="221">
        <v>0</v>
      </c>
      <c r="BJ156" s="221">
        <v>0</v>
      </c>
      <c r="BK156" s="221">
        <v>0</v>
      </c>
      <c r="BL156" s="221">
        <v>0</v>
      </c>
      <c r="BM156" s="221">
        <v>0</v>
      </c>
      <c r="BN156" s="221">
        <v>0</v>
      </c>
      <c r="BO156" s="221">
        <v>0</v>
      </c>
      <c r="BP156" s="221">
        <v>0</v>
      </c>
      <c r="BQ156" s="213" t="s">
        <v>102</v>
      </c>
    </row>
    <row r="157" spans="1:69" x14ac:dyDescent="0.3">
      <c r="A157" s="220">
        <v>46317</v>
      </c>
      <c r="B157" s="221">
        <v>1000</v>
      </c>
      <c r="C157" s="222"/>
      <c r="D157" s="221">
        <v>1000</v>
      </c>
      <c r="E157" s="222"/>
      <c r="F157" s="222"/>
      <c r="G157" s="222">
        <v>1</v>
      </c>
      <c r="H157" s="222"/>
      <c r="I157" s="221">
        <v>0</v>
      </c>
      <c r="J157" s="221">
        <v>0</v>
      </c>
      <c r="K157" s="221">
        <v>0</v>
      </c>
      <c r="L157" s="221">
        <v>1000</v>
      </c>
      <c r="M157" s="223"/>
      <c r="N157" s="221">
        <v>0</v>
      </c>
      <c r="O157" s="221">
        <v>0</v>
      </c>
      <c r="P157" s="221">
        <v>0</v>
      </c>
      <c r="Q157" s="221">
        <v>0</v>
      </c>
      <c r="R157" s="221">
        <v>1000</v>
      </c>
      <c r="S157" s="222">
        <v>1536</v>
      </c>
      <c r="T157" s="221">
        <v>1536000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0</v>
      </c>
      <c r="AB157" s="221">
        <v>0</v>
      </c>
      <c r="AC157" s="221">
        <v>0</v>
      </c>
      <c r="AD157" s="221">
        <v>0</v>
      </c>
      <c r="AE157" s="220"/>
      <c r="AF157" s="220"/>
      <c r="AG157" s="222">
        <v>0</v>
      </c>
      <c r="AH157" s="224">
        <v>24</v>
      </c>
      <c r="AI157" s="224">
        <v>28</v>
      </c>
      <c r="AJ157" s="224">
        <v>24</v>
      </c>
      <c r="AK157" s="224">
        <v>360</v>
      </c>
      <c r="AL157" s="220"/>
      <c r="AM157" s="222"/>
      <c r="AN157" s="220"/>
      <c r="AO157" s="222"/>
      <c r="AP157" s="222">
        <v>0</v>
      </c>
      <c r="AQ157" s="222">
        <v>0</v>
      </c>
      <c r="AR157" s="224">
        <v>0</v>
      </c>
      <c r="AS157" s="224">
        <v>0</v>
      </c>
      <c r="AT157" s="221">
        <v>0</v>
      </c>
      <c r="AU157" s="221">
        <v>0</v>
      </c>
      <c r="AV157" s="221">
        <v>0</v>
      </c>
      <c r="AW157" s="221">
        <v>0</v>
      </c>
      <c r="AX157" s="221">
        <v>0</v>
      </c>
      <c r="AY157" s="221">
        <v>0</v>
      </c>
      <c r="AZ157" s="221">
        <v>0</v>
      </c>
      <c r="BA157" s="221">
        <v>0</v>
      </c>
      <c r="BB157" s="221">
        <v>0</v>
      </c>
      <c r="BC157" s="221">
        <v>0</v>
      </c>
      <c r="BD157" s="221">
        <v>0</v>
      </c>
      <c r="BE157" s="221">
        <v>0</v>
      </c>
      <c r="BF157" s="221">
        <v>0</v>
      </c>
      <c r="BG157" s="221">
        <v>0</v>
      </c>
      <c r="BH157" s="221">
        <v>0</v>
      </c>
      <c r="BI157" s="221">
        <v>0</v>
      </c>
      <c r="BJ157" s="221">
        <v>0</v>
      </c>
      <c r="BK157" s="221">
        <v>0</v>
      </c>
      <c r="BL157" s="221">
        <v>0</v>
      </c>
      <c r="BM157" s="221">
        <v>0</v>
      </c>
      <c r="BN157" s="221">
        <v>0</v>
      </c>
      <c r="BO157" s="221">
        <v>0</v>
      </c>
      <c r="BP157" s="221">
        <v>0</v>
      </c>
      <c r="BQ157" s="213" t="s">
        <v>102</v>
      </c>
    </row>
    <row r="158" spans="1:69" x14ac:dyDescent="0.3">
      <c r="A158" s="220">
        <v>46318</v>
      </c>
      <c r="B158" s="221">
        <v>1000</v>
      </c>
      <c r="C158" s="222"/>
      <c r="D158" s="221">
        <v>1000</v>
      </c>
      <c r="E158" s="222"/>
      <c r="F158" s="222"/>
      <c r="G158" s="222">
        <v>1</v>
      </c>
      <c r="H158" s="222"/>
      <c r="I158" s="221">
        <v>0</v>
      </c>
      <c r="J158" s="221">
        <v>0</v>
      </c>
      <c r="K158" s="221">
        <v>0</v>
      </c>
      <c r="L158" s="221">
        <v>1000</v>
      </c>
      <c r="M158" s="223"/>
      <c r="N158" s="221">
        <v>0</v>
      </c>
      <c r="O158" s="221">
        <v>0</v>
      </c>
      <c r="P158" s="221">
        <v>0</v>
      </c>
      <c r="Q158" s="221">
        <v>0</v>
      </c>
      <c r="R158" s="221">
        <v>1000</v>
      </c>
      <c r="S158" s="222">
        <v>1536</v>
      </c>
      <c r="T158" s="221">
        <v>1536000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0</v>
      </c>
      <c r="AA158" s="221">
        <v>0</v>
      </c>
      <c r="AB158" s="221">
        <v>0</v>
      </c>
      <c r="AC158" s="221">
        <v>0</v>
      </c>
      <c r="AD158" s="221">
        <v>0</v>
      </c>
      <c r="AE158" s="220"/>
      <c r="AF158" s="220"/>
      <c r="AG158" s="222">
        <v>0</v>
      </c>
      <c r="AH158" s="224">
        <v>25</v>
      </c>
      <c r="AI158" s="224">
        <v>28</v>
      </c>
      <c r="AJ158" s="224">
        <v>25</v>
      </c>
      <c r="AK158" s="224">
        <v>360</v>
      </c>
      <c r="AL158" s="220"/>
      <c r="AM158" s="222"/>
      <c r="AN158" s="220"/>
      <c r="AO158" s="222"/>
      <c r="AP158" s="222">
        <v>0</v>
      </c>
      <c r="AQ158" s="222">
        <v>0</v>
      </c>
      <c r="AR158" s="224">
        <v>0</v>
      </c>
      <c r="AS158" s="224">
        <v>0</v>
      </c>
      <c r="AT158" s="221">
        <v>0</v>
      </c>
      <c r="AU158" s="221">
        <v>0</v>
      </c>
      <c r="AV158" s="221">
        <v>0</v>
      </c>
      <c r="AW158" s="221">
        <v>0</v>
      </c>
      <c r="AX158" s="221">
        <v>0</v>
      </c>
      <c r="AY158" s="221">
        <v>0</v>
      </c>
      <c r="AZ158" s="221">
        <v>0</v>
      </c>
      <c r="BA158" s="221">
        <v>0</v>
      </c>
      <c r="BB158" s="221">
        <v>0</v>
      </c>
      <c r="BC158" s="221">
        <v>0</v>
      </c>
      <c r="BD158" s="221">
        <v>0</v>
      </c>
      <c r="BE158" s="221">
        <v>0</v>
      </c>
      <c r="BF158" s="221">
        <v>0</v>
      </c>
      <c r="BG158" s="221">
        <v>0</v>
      </c>
      <c r="BH158" s="221">
        <v>0</v>
      </c>
      <c r="BI158" s="221">
        <v>0</v>
      </c>
      <c r="BJ158" s="221">
        <v>0</v>
      </c>
      <c r="BK158" s="221">
        <v>0</v>
      </c>
      <c r="BL158" s="221">
        <v>0</v>
      </c>
      <c r="BM158" s="221">
        <v>0</v>
      </c>
      <c r="BN158" s="221">
        <v>0</v>
      </c>
      <c r="BO158" s="221">
        <v>0</v>
      </c>
      <c r="BP158" s="221">
        <v>0</v>
      </c>
      <c r="BQ158" s="213" t="s">
        <v>102</v>
      </c>
    </row>
    <row r="159" spans="1:69" x14ac:dyDescent="0.3">
      <c r="A159" s="220">
        <v>46319</v>
      </c>
      <c r="B159" s="221">
        <v>1000</v>
      </c>
      <c r="C159" s="222"/>
      <c r="D159" s="221">
        <v>1000</v>
      </c>
      <c r="E159" s="222"/>
      <c r="F159" s="222"/>
      <c r="G159" s="222">
        <v>1</v>
      </c>
      <c r="H159" s="222"/>
      <c r="I159" s="221">
        <v>0</v>
      </c>
      <c r="J159" s="221">
        <v>0</v>
      </c>
      <c r="K159" s="221">
        <v>0</v>
      </c>
      <c r="L159" s="221">
        <v>1000</v>
      </c>
      <c r="M159" s="223"/>
      <c r="N159" s="221">
        <v>0</v>
      </c>
      <c r="O159" s="221">
        <v>0</v>
      </c>
      <c r="P159" s="221">
        <v>0</v>
      </c>
      <c r="Q159" s="221">
        <v>0</v>
      </c>
      <c r="R159" s="221">
        <v>1000</v>
      </c>
      <c r="S159" s="222">
        <v>1536</v>
      </c>
      <c r="T159" s="221">
        <v>1536000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0</v>
      </c>
      <c r="AB159" s="221">
        <v>0</v>
      </c>
      <c r="AC159" s="221">
        <v>0</v>
      </c>
      <c r="AD159" s="221">
        <v>0</v>
      </c>
      <c r="AE159" s="220"/>
      <c r="AF159" s="220"/>
      <c r="AG159" s="222">
        <v>0</v>
      </c>
      <c r="AH159" s="224">
        <v>26</v>
      </c>
      <c r="AI159" s="224">
        <v>28</v>
      </c>
      <c r="AJ159" s="224">
        <v>26</v>
      </c>
      <c r="AK159" s="224">
        <v>360</v>
      </c>
      <c r="AL159" s="220"/>
      <c r="AM159" s="222"/>
      <c r="AN159" s="220"/>
      <c r="AO159" s="222"/>
      <c r="AP159" s="222">
        <v>0</v>
      </c>
      <c r="AQ159" s="222">
        <v>0</v>
      </c>
      <c r="AR159" s="224">
        <v>0</v>
      </c>
      <c r="AS159" s="224">
        <v>0</v>
      </c>
      <c r="AT159" s="221">
        <v>0</v>
      </c>
      <c r="AU159" s="221">
        <v>0</v>
      </c>
      <c r="AV159" s="221">
        <v>0</v>
      </c>
      <c r="AW159" s="221">
        <v>0</v>
      </c>
      <c r="AX159" s="221">
        <v>0</v>
      </c>
      <c r="AY159" s="221">
        <v>0</v>
      </c>
      <c r="AZ159" s="221">
        <v>0</v>
      </c>
      <c r="BA159" s="221">
        <v>0</v>
      </c>
      <c r="BB159" s="221">
        <v>0</v>
      </c>
      <c r="BC159" s="221">
        <v>0</v>
      </c>
      <c r="BD159" s="221">
        <v>0</v>
      </c>
      <c r="BE159" s="221">
        <v>0</v>
      </c>
      <c r="BF159" s="221">
        <v>0</v>
      </c>
      <c r="BG159" s="221">
        <v>0</v>
      </c>
      <c r="BH159" s="221">
        <v>0</v>
      </c>
      <c r="BI159" s="221">
        <v>0</v>
      </c>
      <c r="BJ159" s="221">
        <v>0</v>
      </c>
      <c r="BK159" s="221">
        <v>0</v>
      </c>
      <c r="BL159" s="221">
        <v>0</v>
      </c>
      <c r="BM159" s="221">
        <v>0</v>
      </c>
      <c r="BN159" s="221">
        <v>0</v>
      </c>
      <c r="BO159" s="221">
        <v>0</v>
      </c>
      <c r="BP159" s="221">
        <v>0</v>
      </c>
      <c r="BQ159" s="213" t="s">
        <v>102</v>
      </c>
    </row>
    <row r="160" spans="1:69" x14ac:dyDescent="0.3">
      <c r="A160" s="220">
        <v>46320</v>
      </c>
      <c r="B160" s="221">
        <v>1000</v>
      </c>
      <c r="C160" s="222"/>
      <c r="D160" s="221">
        <v>1000</v>
      </c>
      <c r="E160" s="222"/>
      <c r="F160" s="222"/>
      <c r="G160" s="222">
        <v>1</v>
      </c>
      <c r="H160" s="222"/>
      <c r="I160" s="221">
        <v>0</v>
      </c>
      <c r="J160" s="221">
        <v>0</v>
      </c>
      <c r="K160" s="221">
        <v>0</v>
      </c>
      <c r="L160" s="221">
        <v>1000</v>
      </c>
      <c r="M160" s="223"/>
      <c r="N160" s="221">
        <v>0</v>
      </c>
      <c r="O160" s="221">
        <v>0</v>
      </c>
      <c r="P160" s="221">
        <v>0</v>
      </c>
      <c r="Q160" s="221">
        <v>0</v>
      </c>
      <c r="R160" s="221">
        <v>1000</v>
      </c>
      <c r="S160" s="222">
        <v>1536</v>
      </c>
      <c r="T160" s="221">
        <v>1536000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0</v>
      </c>
      <c r="AA160" s="221">
        <v>0</v>
      </c>
      <c r="AB160" s="221">
        <v>0</v>
      </c>
      <c r="AC160" s="221">
        <v>0</v>
      </c>
      <c r="AD160" s="221">
        <v>0</v>
      </c>
      <c r="AE160" s="220"/>
      <c r="AF160" s="220"/>
      <c r="AG160" s="222">
        <v>0</v>
      </c>
      <c r="AH160" s="224">
        <v>27</v>
      </c>
      <c r="AI160" s="224">
        <v>28</v>
      </c>
      <c r="AJ160" s="224">
        <v>27</v>
      </c>
      <c r="AK160" s="224">
        <v>360</v>
      </c>
      <c r="AL160" s="220"/>
      <c r="AM160" s="222"/>
      <c r="AN160" s="220"/>
      <c r="AO160" s="222"/>
      <c r="AP160" s="222">
        <v>0</v>
      </c>
      <c r="AQ160" s="222">
        <v>0</v>
      </c>
      <c r="AR160" s="224">
        <v>0</v>
      </c>
      <c r="AS160" s="224">
        <v>0</v>
      </c>
      <c r="AT160" s="221">
        <v>0</v>
      </c>
      <c r="AU160" s="221">
        <v>0</v>
      </c>
      <c r="AV160" s="221">
        <v>0</v>
      </c>
      <c r="AW160" s="221">
        <v>0</v>
      </c>
      <c r="AX160" s="221">
        <v>0</v>
      </c>
      <c r="AY160" s="221">
        <v>0</v>
      </c>
      <c r="AZ160" s="221">
        <v>0</v>
      </c>
      <c r="BA160" s="221">
        <v>0</v>
      </c>
      <c r="BB160" s="221">
        <v>0</v>
      </c>
      <c r="BC160" s="221">
        <v>0</v>
      </c>
      <c r="BD160" s="221">
        <v>0</v>
      </c>
      <c r="BE160" s="221">
        <v>0</v>
      </c>
      <c r="BF160" s="221">
        <v>0</v>
      </c>
      <c r="BG160" s="221">
        <v>0</v>
      </c>
      <c r="BH160" s="221">
        <v>0</v>
      </c>
      <c r="BI160" s="221">
        <v>0</v>
      </c>
      <c r="BJ160" s="221">
        <v>0</v>
      </c>
      <c r="BK160" s="221">
        <v>0</v>
      </c>
      <c r="BL160" s="221">
        <v>0</v>
      </c>
      <c r="BM160" s="221">
        <v>0</v>
      </c>
      <c r="BN160" s="221">
        <v>0</v>
      </c>
      <c r="BO160" s="221">
        <v>0</v>
      </c>
      <c r="BP160" s="221">
        <v>0</v>
      </c>
      <c r="BQ160" s="213" t="s">
        <v>102</v>
      </c>
    </row>
    <row r="161" spans="1:69" x14ac:dyDescent="0.3">
      <c r="A161" s="214">
        <v>46321</v>
      </c>
      <c r="B161" s="215">
        <v>1000</v>
      </c>
      <c r="C161" s="216"/>
      <c r="D161" s="215">
        <v>1000</v>
      </c>
      <c r="E161" s="216"/>
      <c r="F161" s="216"/>
      <c r="G161" s="216">
        <v>1</v>
      </c>
      <c r="H161" s="216"/>
      <c r="I161" s="215">
        <v>0</v>
      </c>
      <c r="J161" s="215">
        <v>0</v>
      </c>
      <c r="K161" s="215">
        <v>0</v>
      </c>
      <c r="L161" s="215">
        <v>1000</v>
      </c>
      <c r="M161" s="217">
        <v>0</v>
      </c>
      <c r="N161" s="215">
        <v>0</v>
      </c>
      <c r="O161" s="215">
        <v>0</v>
      </c>
      <c r="P161" s="215">
        <v>0</v>
      </c>
      <c r="Q161" s="215">
        <v>0</v>
      </c>
      <c r="R161" s="215">
        <v>1000</v>
      </c>
      <c r="S161" s="216">
        <v>1536</v>
      </c>
      <c r="T161" s="215">
        <v>1536000</v>
      </c>
      <c r="U161" s="215">
        <v>0</v>
      </c>
      <c r="V161" s="215">
        <v>0</v>
      </c>
      <c r="W161" s="215">
        <v>0</v>
      </c>
      <c r="X161" s="215">
        <v>0</v>
      </c>
      <c r="Y161" s="215">
        <v>0</v>
      </c>
      <c r="Z161" s="215">
        <v>0</v>
      </c>
      <c r="AA161" s="215">
        <v>0</v>
      </c>
      <c r="AB161" s="215">
        <v>0</v>
      </c>
      <c r="AC161" s="215">
        <v>0</v>
      </c>
      <c r="AD161" s="215">
        <v>0</v>
      </c>
      <c r="AE161" s="214"/>
      <c r="AF161" s="214"/>
      <c r="AG161" s="216">
        <v>0</v>
      </c>
      <c r="AH161" s="218">
        <v>28</v>
      </c>
      <c r="AI161" s="218">
        <v>28</v>
      </c>
      <c r="AJ161" s="218">
        <v>28</v>
      </c>
      <c r="AK161" s="218">
        <v>360</v>
      </c>
      <c r="AL161" s="214"/>
      <c r="AM161" s="216"/>
      <c r="AN161" s="214"/>
      <c r="AO161" s="216"/>
      <c r="AP161" s="216">
        <v>0</v>
      </c>
      <c r="AQ161" s="216">
        <v>0</v>
      </c>
      <c r="AR161" s="218">
        <v>0</v>
      </c>
      <c r="AS161" s="218">
        <v>0</v>
      </c>
      <c r="AT161" s="215">
        <v>0</v>
      </c>
      <c r="AU161" s="215">
        <v>0</v>
      </c>
      <c r="AV161" s="215">
        <v>0</v>
      </c>
      <c r="AW161" s="215">
        <v>0</v>
      </c>
      <c r="AX161" s="215">
        <v>0</v>
      </c>
      <c r="AY161" s="215">
        <v>0</v>
      </c>
      <c r="AZ161" s="215">
        <v>0</v>
      </c>
      <c r="BA161" s="215">
        <v>0</v>
      </c>
      <c r="BB161" s="215">
        <v>0</v>
      </c>
      <c r="BC161" s="215">
        <v>0</v>
      </c>
      <c r="BD161" s="215">
        <v>0</v>
      </c>
      <c r="BE161" s="215">
        <v>0</v>
      </c>
      <c r="BF161" s="215">
        <v>0</v>
      </c>
      <c r="BG161" s="215">
        <v>0</v>
      </c>
      <c r="BH161" s="215">
        <v>0</v>
      </c>
      <c r="BI161" s="215">
        <v>0</v>
      </c>
      <c r="BJ161" s="215">
        <v>0</v>
      </c>
      <c r="BK161" s="215">
        <v>0</v>
      </c>
      <c r="BL161" s="215">
        <v>0</v>
      </c>
      <c r="BM161" s="215">
        <v>0</v>
      </c>
      <c r="BN161" s="215">
        <v>0</v>
      </c>
      <c r="BO161" s="215">
        <v>0</v>
      </c>
      <c r="BP161" s="215">
        <v>0</v>
      </c>
      <c r="BQ161" s="219" t="s">
        <v>102</v>
      </c>
    </row>
    <row r="162" spans="1:69" x14ac:dyDescent="0.3">
      <c r="A162" s="220">
        <v>46322</v>
      </c>
      <c r="B162" s="221">
        <v>1000</v>
      </c>
      <c r="C162" s="222"/>
      <c r="D162" s="221">
        <v>1000</v>
      </c>
      <c r="E162" s="222"/>
      <c r="F162" s="222"/>
      <c r="G162" s="222">
        <v>1</v>
      </c>
      <c r="H162" s="222"/>
      <c r="I162" s="221">
        <v>0</v>
      </c>
      <c r="J162" s="221">
        <v>0</v>
      </c>
      <c r="K162" s="221">
        <v>0</v>
      </c>
      <c r="L162" s="221">
        <v>1000</v>
      </c>
      <c r="M162" s="223"/>
      <c r="N162" s="221">
        <v>0</v>
      </c>
      <c r="O162" s="221">
        <v>0</v>
      </c>
      <c r="P162" s="221">
        <v>0</v>
      </c>
      <c r="Q162" s="221">
        <v>0</v>
      </c>
      <c r="R162" s="221">
        <v>1000</v>
      </c>
      <c r="S162" s="222">
        <v>1536</v>
      </c>
      <c r="T162" s="221">
        <v>1536000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0</v>
      </c>
      <c r="AB162" s="221">
        <v>0</v>
      </c>
      <c r="AC162" s="221">
        <v>0</v>
      </c>
      <c r="AD162" s="221">
        <v>0</v>
      </c>
      <c r="AE162" s="220"/>
      <c r="AF162" s="220"/>
      <c r="AG162" s="222">
        <v>0</v>
      </c>
      <c r="AH162" s="224">
        <v>1</v>
      </c>
      <c r="AI162" s="224">
        <v>31</v>
      </c>
      <c r="AJ162" s="224">
        <v>1</v>
      </c>
      <c r="AK162" s="224">
        <v>360</v>
      </c>
      <c r="AL162" s="220"/>
      <c r="AM162" s="222"/>
      <c r="AN162" s="220"/>
      <c r="AO162" s="222"/>
      <c r="AP162" s="222">
        <v>0</v>
      </c>
      <c r="AQ162" s="222">
        <v>0</v>
      </c>
      <c r="AR162" s="224">
        <v>0</v>
      </c>
      <c r="AS162" s="224">
        <v>0</v>
      </c>
      <c r="AT162" s="221">
        <v>0</v>
      </c>
      <c r="AU162" s="221">
        <v>0</v>
      </c>
      <c r="AV162" s="221">
        <v>0</v>
      </c>
      <c r="AW162" s="221">
        <v>0</v>
      </c>
      <c r="AX162" s="221">
        <v>0</v>
      </c>
      <c r="AY162" s="221">
        <v>0</v>
      </c>
      <c r="AZ162" s="221">
        <v>0</v>
      </c>
      <c r="BA162" s="221">
        <v>0</v>
      </c>
      <c r="BB162" s="221">
        <v>0</v>
      </c>
      <c r="BC162" s="221">
        <v>0</v>
      </c>
      <c r="BD162" s="221">
        <v>0</v>
      </c>
      <c r="BE162" s="221">
        <v>0</v>
      </c>
      <c r="BF162" s="221">
        <v>0</v>
      </c>
      <c r="BG162" s="221">
        <v>0</v>
      </c>
      <c r="BH162" s="221">
        <v>0</v>
      </c>
      <c r="BI162" s="221">
        <v>0</v>
      </c>
      <c r="BJ162" s="221">
        <v>0</v>
      </c>
      <c r="BK162" s="221">
        <v>0</v>
      </c>
      <c r="BL162" s="221">
        <v>0</v>
      </c>
      <c r="BM162" s="221">
        <v>0</v>
      </c>
      <c r="BN162" s="221">
        <v>0</v>
      </c>
      <c r="BO162" s="221">
        <v>0</v>
      </c>
      <c r="BP162" s="221">
        <v>0</v>
      </c>
      <c r="BQ162" s="213" t="s">
        <v>102</v>
      </c>
    </row>
    <row r="163" spans="1:69" x14ac:dyDescent="0.3">
      <c r="A163" s="220">
        <v>46323</v>
      </c>
      <c r="B163" s="221">
        <v>1000</v>
      </c>
      <c r="C163" s="222"/>
      <c r="D163" s="221">
        <v>1000</v>
      </c>
      <c r="E163" s="222"/>
      <c r="F163" s="222"/>
      <c r="G163" s="222">
        <v>1</v>
      </c>
      <c r="H163" s="222"/>
      <c r="I163" s="221">
        <v>0</v>
      </c>
      <c r="J163" s="221">
        <v>0</v>
      </c>
      <c r="K163" s="221">
        <v>0</v>
      </c>
      <c r="L163" s="221">
        <v>1000</v>
      </c>
      <c r="M163" s="223"/>
      <c r="N163" s="221">
        <v>0</v>
      </c>
      <c r="O163" s="221">
        <v>0</v>
      </c>
      <c r="P163" s="221">
        <v>0</v>
      </c>
      <c r="Q163" s="221">
        <v>0</v>
      </c>
      <c r="R163" s="221">
        <v>1000</v>
      </c>
      <c r="S163" s="222">
        <v>1536</v>
      </c>
      <c r="T163" s="221">
        <v>1536000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0</v>
      </c>
      <c r="AB163" s="221">
        <v>0</v>
      </c>
      <c r="AC163" s="221">
        <v>0</v>
      </c>
      <c r="AD163" s="221">
        <v>0</v>
      </c>
      <c r="AE163" s="220"/>
      <c r="AF163" s="220"/>
      <c r="AG163" s="222">
        <v>0</v>
      </c>
      <c r="AH163" s="224">
        <v>2</v>
      </c>
      <c r="AI163" s="224">
        <v>31</v>
      </c>
      <c r="AJ163" s="224">
        <v>2</v>
      </c>
      <c r="AK163" s="224">
        <v>360</v>
      </c>
      <c r="AL163" s="220"/>
      <c r="AM163" s="222"/>
      <c r="AN163" s="220"/>
      <c r="AO163" s="222"/>
      <c r="AP163" s="222">
        <v>0</v>
      </c>
      <c r="AQ163" s="222">
        <v>0</v>
      </c>
      <c r="AR163" s="224">
        <v>0</v>
      </c>
      <c r="AS163" s="224">
        <v>0</v>
      </c>
      <c r="AT163" s="221">
        <v>0</v>
      </c>
      <c r="AU163" s="221">
        <v>0</v>
      </c>
      <c r="AV163" s="221">
        <v>0</v>
      </c>
      <c r="AW163" s="221">
        <v>0</v>
      </c>
      <c r="AX163" s="221">
        <v>0</v>
      </c>
      <c r="AY163" s="221">
        <v>0</v>
      </c>
      <c r="AZ163" s="221">
        <v>0</v>
      </c>
      <c r="BA163" s="221">
        <v>0</v>
      </c>
      <c r="BB163" s="221">
        <v>0</v>
      </c>
      <c r="BC163" s="221">
        <v>0</v>
      </c>
      <c r="BD163" s="221">
        <v>0</v>
      </c>
      <c r="BE163" s="221">
        <v>0</v>
      </c>
      <c r="BF163" s="221">
        <v>0</v>
      </c>
      <c r="BG163" s="221">
        <v>0</v>
      </c>
      <c r="BH163" s="221">
        <v>0</v>
      </c>
      <c r="BI163" s="221">
        <v>0</v>
      </c>
      <c r="BJ163" s="221">
        <v>0</v>
      </c>
      <c r="BK163" s="221">
        <v>0</v>
      </c>
      <c r="BL163" s="221">
        <v>0</v>
      </c>
      <c r="BM163" s="221">
        <v>0</v>
      </c>
      <c r="BN163" s="221">
        <v>0</v>
      </c>
      <c r="BO163" s="221">
        <v>0</v>
      </c>
      <c r="BP163" s="221">
        <v>0</v>
      </c>
      <c r="BQ163" s="213" t="s">
        <v>102</v>
      </c>
    </row>
    <row r="164" spans="1:69" x14ac:dyDescent="0.3">
      <c r="A164" s="220">
        <v>46324</v>
      </c>
      <c r="B164" s="221">
        <v>1000</v>
      </c>
      <c r="C164" s="222"/>
      <c r="D164" s="221">
        <v>1000</v>
      </c>
      <c r="E164" s="222"/>
      <c r="F164" s="222"/>
      <c r="G164" s="222">
        <v>1</v>
      </c>
      <c r="H164" s="222"/>
      <c r="I164" s="221">
        <v>0</v>
      </c>
      <c r="J164" s="221">
        <v>0</v>
      </c>
      <c r="K164" s="221">
        <v>0</v>
      </c>
      <c r="L164" s="221">
        <v>1000</v>
      </c>
      <c r="M164" s="223"/>
      <c r="N164" s="221">
        <v>0</v>
      </c>
      <c r="O164" s="221">
        <v>0</v>
      </c>
      <c r="P164" s="221">
        <v>0</v>
      </c>
      <c r="Q164" s="221">
        <v>0</v>
      </c>
      <c r="R164" s="221">
        <v>1000</v>
      </c>
      <c r="S164" s="222">
        <v>1536</v>
      </c>
      <c r="T164" s="221">
        <v>1536000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0</v>
      </c>
      <c r="AB164" s="221">
        <v>0</v>
      </c>
      <c r="AC164" s="221">
        <v>0</v>
      </c>
      <c r="AD164" s="221">
        <v>0</v>
      </c>
      <c r="AE164" s="220"/>
      <c r="AF164" s="220"/>
      <c r="AG164" s="222">
        <v>0</v>
      </c>
      <c r="AH164" s="224">
        <v>3</v>
      </c>
      <c r="AI164" s="224">
        <v>31</v>
      </c>
      <c r="AJ164" s="224">
        <v>3</v>
      </c>
      <c r="AK164" s="224">
        <v>360</v>
      </c>
      <c r="AL164" s="220"/>
      <c r="AM164" s="222"/>
      <c r="AN164" s="220"/>
      <c r="AO164" s="222"/>
      <c r="AP164" s="222">
        <v>0</v>
      </c>
      <c r="AQ164" s="222">
        <v>0</v>
      </c>
      <c r="AR164" s="224">
        <v>0</v>
      </c>
      <c r="AS164" s="224">
        <v>0</v>
      </c>
      <c r="AT164" s="221">
        <v>0</v>
      </c>
      <c r="AU164" s="221">
        <v>0</v>
      </c>
      <c r="AV164" s="221">
        <v>0</v>
      </c>
      <c r="AW164" s="221">
        <v>0</v>
      </c>
      <c r="AX164" s="221">
        <v>0</v>
      </c>
      <c r="AY164" s="221">
        <v>0</v>
      </c>
      <c r="AZ164" s="221">
        <v>0</v>
      </c>
      <c r="BA164" s="221">
        <v>0</v>
      </c>
      <c r="BB164" s="221">
        <v>0</v>
      </c>
      <c r="BC164" s="221">
        <v>0</v>
      </c>
      <c r="BD164" s="221">
        <v>0</v>
      </c>
      <c r="BE164" s="221">
        <v>0</v>
      </c>
      <c r="BF164" s="221">
        <v>0</v>
      </c>
      <c r="BG164" s="221">
        <v>0</v>
      </c>
      <c r="BH164" s="221">
        <v>0</v>
      </c>
      <c r="BI164" s="221">
        <v>0</v>
      </c>
      <c r="BJ164" s="221">
        <v>0</v>
      </c>
      <c r="BK164" s="221">
        <v>0</v>
      </c>
      <c r="BL164" s="221">
        <v>0</v>
      </c>
      <c r="BM164" s="221">
        <v>0</v>
      </c>
      <c r="BN164" s="221">
        <v>0</v>
      </c>
      <c r="BO164" s="221">
        <v>0</v>
      </c>
      <c r="BP164" s="221">
        <v>0</v>
      </c>
      <c r="BQ164" s="213" t="s">
        <v>102</v>
      </c>
    </row>
    <row r="165" spans="1:69" x14ac:dyDescent="0.3">
      <c r="A165" s="220">
        <v>46325</v>
      </c>
      <c r="B165" s="221">
        <v>1000</v>
      </c>
      <c r="C165" s="222"/>
      <c r="D165" s="221">
        <v>1000</v>
      </c>
      <c r="E165" s="222"/>
      <c r="F165" s="222"/>
      <c r="G165" s="222">
        <v>1</v>
      </c>
      <c r="H165" s="222"/>
      <c r="I165" s="221">
        <v>0</v>
      </c>
      <c r="J165" s="221">
        <v>0</v>
      </c>
      <c r="K165" s="221">
        <v>0</v>
      </c>
      <c r="L165" s="221">
        <v>1000</v>
      </c>
      <c r="M165" s="223"/>
      <c r="N165" s="221">
        <v>0</v>
      </c>
      <c r="O165" s="221">
        <v>0</v>
      </c>
      <c r="P165" s="221">
        <v>0</v>
      </c>
      <c r="Q165" s="221">
        <v>0</v>
      </c>
      <c r="R165" s="221">
        <v>1000</v>
      </c>
      <c r="S165" s="222">
        <v>1536</v>
      </c>
      <c r="T165" s="221">
        <v>1536000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0</v>
      </c>
      <c r="AA165" s="221">
        <v>0</v>
      </c>
      <c r="AB165" s="221">
        <v>0</v>
      </c>
      <c r="AC165" s="221">
        <v>0</v>
      </c>
      <c r="AD165" s="221">
        <v>0</v>
      </c>
      <c r="AE165" s="220"/>
      <c r="AF165" s="220"/>
      <c r="AG165" s="222">
        <v>0</v>
      </c>
      <c r="AH165" s="224">
        <v>4</v>
      </c>
      <c r="AI165" s="224">
        <v>31</v>
      </c>
      <c r="AJ165" s="224">
        <v>4</v>
      </c>
      <c r="AK165" s="224">
        <v>360</v>
      </c>
      <c r="AL165" s="220"/>
      <c r="AM165" s="222"/>
      <c r="AN165" s="220"/>
      <c r="AO165" s="222"/>
      <c r="AP165" s="222">
        <v>0</v>
      </c>
      <c r="AQ165" s="222">
        <v>0</v>
      </c>
      <c r="AR165" s="224">
        <v>0</v>
      </c>
      <c r="AS165" s="224">
        <v>0</v>
      </c>
      <c r="AT165" s="221">
        <v>0</v>
      </c>
      <c r="AU165" s="221">
        <v>0</v>
      </c>
      <c r="AV165" s="221">
        <v>0</v>
      </c>
      <c r="AW165" s="221">
        <v>0</v>
      </c>
      <c r="AX165" s="221">
        <v>0</v>
      </c>
      <c r="AY165" s="221">
        <v>0</v>
      </c>
      <c r="AZ165" s="221">
        <v>0</v>
      </c>
      <c r="BA165" s="221">
        <v>0</v>
      </c>
      <c r="BB165" s="221">
        <v>0</v>
      </c>
      <c r="BC165" s="221">
        <v>0</v>
      </c>
      <c r="BD165" s="221">
        <v>0</v>
      </c>
      <c r="BE165" s="221">
        <v>0</v>
      </c>
      <c r="BF165" s="221">
        <v>0</v>
      </c>
      <c r="BG165" s="221">
        <v>0</v>
      </c>
      <c r="BH165" s="221">
        <v>0</v>
      </c>
      <c r="BI165" s="221">
        <v>0</v>
      </c>
      <c r="BJ165" s="221">
        <v>0</v>
      </c>
      <c r="BK165" s="221">
        <v>0</v>
      </c>
      <c r="BL165" s="221">
        <v>0</v>
      </c>
      <c r="BM165" s="221">
        <v>0</v>
      </c>
      <c r="BN165" s="221">
        <v>0</v>
      </c>
      <c r="BO165" s="221">
        <v>0</v>
      </c>
      <c r="BP165" s="221">
        <v>0</v>
      </c>
      <c r="BQ165" s="213" t="s">
        <v>102</v>
      </c>
    </row>
    <row r="166" spans="1:69" x14ac:dyDescent="0.3">
      <c r="A166" s="220">
        <v>46326</v>
      </c>
      <c r="B166" s="221">
        <v>1000</v>
      </c>
      <c r="C166" s="222"/>
      <c r="D166" s="221">
        <v>1000</v>
      </c>
      <c r="E166" s="222"/>
      <c r="F166" s="222"/>
      <c r="G166" s="222">
        <v>1</v>
      </c>
      <c r="H166" s="222"/>
      <c r="I166" s="221">
        <v>0</v>
      </c>
      <c r="J166" s="221">
        <v>0</v>
      </c>
      <c r="K166" s="221">
        <v>0</v>
      </c>
      <c r="L166" s="221">
        <v>1000</v>
      </c>
      <c r="M166" s="223"/>
      <c r="N166" s="221">
        <v>0</v>
      </c>
      <c r="O166" s="221">
        <v>0</v>
      </c>
      <c r="P166" s="221">
        <v>0</v>
      </c>
      <c r="Q166" s="221">
        <v>0</v>
      </c>
      <c r="R166" s="221">
        <v>1000</v>
      </c>
      <c r="S166" s="222">
        <v>1536</v>
      </c>
      <c r="T166" s="221">
        <v>1536000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0</v>
      </c>
      <c r="AA166" s="221">
        <v>0</v>
      </c>
      <c r="AB166" s="221">
        <v>0</v>
      </c>
      <c r="AC166" s="221">
        <v>0</v>
      </c>
      <c r="AD166" s="221">
        <v>0</v>
      </c>
      <c r="AE166" s="220"/>
      <c r="AF166" s="220"/>
      <c r="AG166" s="222">
        <v>0</v>
      </c>
      <c r="AH166" s="224">
        <v>5</v>
      </c>
      <c r="AI166" s="224">
        <v>31</v>
      </c>
      <c r="AJ166" s="224">
        <v>5</v>
      </c>
      <c r="AK166" s="224">
        <v>360</v>
      </c>
      <c r="AL166" s="220"/>
      <c r="AM166" s="222"/>
      <c r="AN166" s="220"/>
      <c r="AO166" s="222"/>
      <c r="AP166" s="222">
        <v>0</v>
      </c>
      <c r="AQ166" s="222">
        <v>0</v>
      </c>
      <c r="AR166" s="224">
        <v>0</v>
      </c>
      <c r="AS166" s="224">
        <v>0</v>
      </c>
      <c r="AT166" s="221">
        <v>0</v>
      </c>
      <c r="AU166" s="221">
        <v>0</v>
      </c>
      <c r="AV166" s="221">
        <v>0</v>
      </c>
      <c r="AW166" s="221">
        <v>0</v>
      </c>
      <c r="AX166" s="221">
        <v>0</v>
      </c>
      <c r="AY166" s="221">
        <v>0</v>
      </c>
      <c r="AZ166" s="221">
        <v>0</v>
      </c>
      <c r="BA166" s="221">
        <v>0</v>
      </c>
      <c r="BB166" s="221">
        <v>0</v>
      </c>
      <c r="BC166" s="221">
        <v>0</v>
      </c>
      <c r="BD166" s="221">
        <v>0</v>
      </c>
      <c r="BE166" s="221">
        <v>0</v>
      </c>
      <c r="BF166" s="221">
        <v>0</v>
      </c>
      <c r="BG166" s="221">
        <v>0</v>
      </c>
      <c r="BH166" s="221">
        <v>0</v>
      </c>
      <c r="BI166" s="221">
        <v>0</v>
      </c>
      <c r="BJ166" s="221">
        <v>0</v>
      </c>
      <c r="BK166" s="221">
        <v>0</v>
      </c>
      <c r="BL166" s="221">
        <v>0</v>
      </c>
      <c r="BM166" s="221">
        <v>0</v>
      </c>
      <c r="BN166" s="221">
        <v>0</v>
      </c>
      <c r="BO166" s="221">
        <v>0</v>
      </c>
      <c r="BP166" s="221">
        <v>0</v>
      </c>
      <c r="BQ166" s="213" t="s">
        <v>102</v>
      </c>
    </row>
    <row r="167" spans="1:69" x14ac:dyDescent="0.3">
      <c r="A167" s="220">
        <v>46327</v>
      </c>
      <c r="B167" s="221">
        <v>1000</v>
      </c>
      <c r="C167" s="222"/>
      <c r="D167" s="221">
        <v>1000</v>
      </c>
      <c r="E167" s="222"/>
      <c r="F167" s="222"/>
      <c r="G167" s="222">
        <v>1</v>
      </c>
      <c r="H167" s="222"/>
      <c r="I167" s="221">
        <v>0</v>
      </c>
      <c r="J167" s="221">
        <v>0</v>
      </c>
      <c r="K167" s="221">
        <v>0</v>
      </c>
      <c r="L167" s="221">
        <v>1000</v>
      </c>
      <c r="M167" s="223"/>
      <c r="N167" s="221">
        <v>0</v>
      </c>
      <c r="O167" s="221">
        <v>0</v>
      </c>
      <c r="P167" s="221">
        <v>0</v>
      </c>
      <c r="Q167" s="221">
        <v>0</v>
      </c>
      <c r="R167" s="221">
        <v>1000</v>
      </c>
      <c r="S167" s="222">
        <v>1536</v>
      </c>
      <c r="T167" s="221">
        <v>1536000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0</v>
      </c>
      <c r="AA167" s="221">
        <v>0</v>
      </c>
      <c r="AB167" s="221">
        <v>0</v>
      </c>
      <c r="AC167" s="221">
        <v>0</v>
      </c>
      <c r="AD167" s="221">
        <v>0</v>
      </c>
      <c r="AE167" s="220"/>
      <c r="AF167" s="220"/>
      <c r="AG167" s="222">
        <v>0</v>
      </c>
      <c r="AH167" s="224">
        <v>6</v>
      </c>
      <c r="AI167" s="224">
        <v>31</v>
      </c>
      <c r="AJ167" s="224">
        <v>6</v>
      </c>
      <c r="AK167" s="224">
        <v>360</v>
      </c>
      <c r="AL167" s="220"/>
      <c r="AM167" s="222"/>
      <c r="AN167" s="220"/>
      <c r="AO167" s="222"/>
      <c r="AP167" s="222">
        <v>0</v>
      </c>
      <c r="AQ167" s="222">
        <v>0</v>
      </c>
      <c r="AR167" s="224">
        <v>0</v>
      </c>
      <c r="AS167" s="224">
        <v>0</v>
      </c>
      <c r="AT167" s="221">
        <v>0</v>
      </c>
      <c r="AU167" s="221">
        <v>0</v>
      </c>
      <c r="AV167" s="221">
        <v>0</v>
      </c>
      <c r="AW167" s="221">
        <v>0</v>
      </c>
      <c r="AX167" s="221">
        <v>0</v>
      </c>
      <c r="AY167" s="221">
        <v>0</v>
      </c>
      <c r="AZ167" s="221">
        <v>0</v>
      </c>
      <c r="BA167" s="221">
        <v>0</v>
      </c>
      <c r="BB167" s="221">
        <v>0</v>
      </c>
      <c r="BC167" s="221">
        <v>0</v>
      </c>
      <c r="BD167" s="221">
        <v>0</v>
      </c>
      <c r="BE167" s="221">
        <v>0</v>
      </c>
      <c r="BF167" s="221">
        <v>0</v>
      </c>
      <c r="BG167" s="221">
        <v>0</v>
      </c>
      <c r="BH167" s="221">
        <v>0</v>
      </c>
      <c r="BI167" s="221">
        <v>0</v>
      </c>
      <c r="BJ167" s="221">
        <v>0</v>
      </c>
      <c r="BK167" s="221">
        <v>0</v>
      </c>
      <c r="BL167" s="221">
        <v>0</v>
      </c>
      <c r="BM167" s="221">
        <v>0</v>
      </c>
      <c r="BN167" s="221">
        <v>0</v>
      </c>
      <c r="BO167" s="221">
        <v>0</v>
      </c>
      <c r="BP167" s="221">
        <v>0</v>
      </c>
      <c r="BQ167" s="213" t="s">
        <v>102</v>
      </c>
    </row>
    <row r="168" spans="1:69" x14ac:dyDescent="0.3">
      <c r="A168" s="220">
        <v>46328</v>
      </c>
      <c r="B168" s="221">
        <v>1000</v>
      </c>
      <c r="C168" s="222"/>
      <c r="D168" s="221">
        <v>1000</v>
      </c>
      <c r="E168" s="222"/>
      <c r="F168" s="222"/>
      <c r="G168" s="222">
        <v>1</v>
      </c>
      <c r="H168" s="222"/>
      <c r="I168" s="221">
        <v>0</v>
      </c>
      <c r="J168" s="221">
        <v>0</v>
      </c>
      <c r="K168" s="221">
        <v>0</v>
      </c>
      <c r="L168" s="221">
        <v>1000</v>
      </c>
      <c r="M168" s="223"/>
      <c r="N168" s="221">
        <v>0</v>
      </c>
      <c r="O168" s="221">
        <v>0</v>
      </c>
      <c r="P168" s="221">
        <v>0</v>
      </c>
      <c r="Q168" s="221">
        <v>0</v>
      </c>
      <c r="R168" s="221">
        <v>1000</v>
      </c>
      <c r="S168" s="222">
        <v>1536</v>
      </c>
      <c r="T168" s="221">
        <v>1536000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0</v>
      </c>
      <c r="AA168" s="221">
        <v>0</v>
      </c>
      <c r="AB168" s="221">
        <v>0</v>
      </c>
      <c r="AC168" s="221">
        <v>0</v>
      </c>
      <c r="AD168" s="221">
        <v>0</v>
      </c>
      <c r="AE168" s="220"/>
      <c r="AF168" s="220"/>
      <c r="AG168" s="222">
        <v>0</v>
      </c>
      <c r="AH168" s="224">
        <v>7</v>
      </c>
      <c r="AI168" s="224">
        <v>31</v>
      </c>
      <c r="AJ168" s="224">
        <v>7</v>
      </c>
      <c r="AK168" s="224">
        <v>360</v>
      </c>
      <c r="AL168" s="220"/>
      <c r="AM168" s="222"/>
      <c r="AN168" s="220"/>
      <c r="AO168" s="222"/>
      <c r="AP168" s="222">
        <v>0</v>
      </c>
      <c r="AQ168" s="222">
        <v>0</v>
      </c>
      <c r="AR168" s="224">
        <v>0</v>
      </c>
      <c r="AS168" s="224">
        <v>0</v>
      </c>
      <c r="AT168" s="221">
        <v>0</v>
      </c>
      <c r="AU168" s="221">
        <v>0</v>
      </c>
      <c r="AV168" s="221">
        <v>0</v>
      </c>
      <c r="AW168" s="221">
        <v>0</v>
      </c>
      <c r="AX168" s="221">
        <v>0</v>
      </c>
      <c r="AY168" s="221">
        <v>0</v>
      </c>
      <c r="AZ168" s="221">
        <v>0</v>
      </c>
      <c r="BA168" s="221">
        <v>0</v>
      </c>
      <c r="BB168" s="221">
        <v>0</v>
      </c>
      <c r="BC168" s="221">
        <v>0</v>
      </c>
      <c r="BD168" s="221">
        <v>0</v>
      </c>
      <c r="BE168" s="221">
        <v>0</v>
      </c>
      <c r="BF168" s="221">
        <v>0</v>
      </c>
      <c r="BG168" s="221">
        <v>0</v>
      </c>
      <c r="BH168" s="221">
        <v>0</v>
      </c>
      <c r="BI168" s="221">
        <v>0</v>
      </c>
      <c r="BJ168" s="221">
        <v>0</v>
      </c>
      <c r="BK168" s="221">
        <v>0</v>
      </c>
      <c r="BL168" s="221">
        <v>0</v>
      </c>
      <c r="BM168" s="221">
        <v>0</v>
      </c>
      <c r="BN168" s="221">
        <v>0</v>
      </c>
      <c r="BO168" s="221">
        <v>0</v>
      </c>
      <c r="BP168" s="221">
        <v>0</v>
      </c>
      <c r="BQ168" s="213" t="s">
        <v>102</v>
      </c>
    </row>
    <row r="169" spans="1:69" x14ac:dyDescent="0.3">
      <c r="A169" s="220">
        <v>46329</v>
      </c>
      <c r="B169" s="221">
        <v>1000</v>
      </c>
      <c r="C169" s="222"/>
      <c r="D169" s="221">
        <v>1000</v>
      </c>
      <c r="E169" s="222"/>
      <c r="F169" s="222"/>
      <c r="G169" s="222">
        <v>1</v>
      </c>
      <c r="H169" s="222"/>
      <c r="I169" s="221">
        <v>0</v>
      </c>
      <c r="J169" s="221">
        <v>0</v>
      </c>
      <c r="K169" s="221">
        <v>0</v>
      </c>
      <c r="L169" s="221">
        <v>1000</v>
      </c>
      <c r="M169" s="223"/>
      <c r="N169" s="221">
        <v>0</v>
      </c>
      <c r="O169" s="221">
        <v>0</v>
      </c>
      <c r="P169" s="221">
        <v>0</v>
      </c>
      <c r="Q169" s="221">
        <v>0</v>
      </c>
      <c r="R169" s="221">
        <v>1000</v>
      </c>
      <c r="S169" s="222">
        <v>1536</v>
      </c>
      <c r="T169" s="221">
        <v>1536000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0</v>
      </c>
      <c r="AA169" s="221">
        <v>0</v>
      </c>
      <c r="AB169" s="221">
        <v>0</v>
      </c>
      <c r="AC169" s="221">
        <v>0</v>
      </c>
      <c r="AD169" s="221">
        <v>0</v>
      </c>
      <c r="AE169" s="220"/>
      <c r="AF169" s="220"/>
      <c r="AG169" s="222">
        <v>0</v>
      </c>
      <c r="AH169" s="224">
        <v>8</v>
      </c>
      <c r="AI169" s="224">
        <v>31</v>
      </c>
      <c r="AJ169" s="224">
        <v>8</v>
      </c>
      <c r="AK169" s="224">
        <v>360</v>
      </c>
      <c r="AL169" s="220"/>
      <c r="AM169" s="222"/>
      <c r="AN169" s="220"/>
      <c r="AO169" s="222"/>
      <c r="AP169" s="222">
        <v>0</v>
      </c>
      <c r="AQ169" s="222">
        <v>0</v>
      </c>
      <c r="AR169" s="224">
        <v>0</v>
      </c>
      <c r="AS169" s="224">
        <v>0</v>
      </c>
      <c r="AT169" s="221">
        <v>0</v>
      </c>
      <c r="AU169" s="221">
        <v>0</v>
      </c>
      <c r="AV169" s="221">
        <v>0</v>
      </c>
      <c r="AW169" s="221">
        <v>0</v>
      </c>
      <c r="AX169" s="221">
        <v>0</v>
      </c>
      <c r="AY169" s="221">
        <v>0</v>
      </c>
      <c r="AZ169" s="221">
        <v>0</v>
      </c>
      <c r="BA169" s="221">
        <v>0</v>
      </c>
      <c r="BB169" s="221">
        <v>0</v>
      </c>
      <c r="BC169" s="221">
        <v>0</v>
      </c>
      <c r="BD169" s="221">
        <v>0</v>
      </c>
      <c r="BE169" s="221">
        <v>0</v>
      </c>
      <c r="BF169" s="221">
        <v>0</v>
      </c>
      <c r="BG169" s="221">
        <v>0</v>
      </c>
      <c r="BH169" s="221">
        <v>0</v>
      </c>
      <c r="BI169" s="221">
        <v>0</v>
      </c>
      <c r="BJ169" s="221">
        <v>0</v>
      </c>
      <c r="BK169" s="221">
        <v>0</v>
      </c>
      <c r="BL169" s="221">
        <v>0</v>
      </c>
      <c r="BM169" s="221">
        <v>0</v>
      </c>
      <c r="BN169" s="221">
        <v>0</v>
      </c>
      <c r="BO169" s="221">
        <v>0</v>
      </c>
      <c r="BP169" s="221">
        <v>0</v>
      </c>
      <c r="BQ169" s="213" t="s">
        <v>102</v>
      </c>
    </row>
    <row r="170" spans="1:69" x14ac:dyDescent="0.3">
      <c r="A170" s="220">
        <v>46330</v>
      </c>
      <c r="B170" s="221">
        <v>1000</v>
      </c>
      <c r="C170" s="222"/>
      <c r="D170" s="221">
        <v>1000</v>
      </c>
      <c r="E170" s="222"/>
      <c r="F170" s="222"/>
      <c r="G170" s="222">
        <v>1</v>
      </c>
      <c r="H170" s="222"/>
      <c r="I170" s="221">
        <v>0</v>
      </c>
      <c r="J170" s="221">
        <v>0</v>
      </c>
      <c r="K170" s="221">
        <v>0</v>
      </c>
      <c r="L170" s="221">
        <v>1000</v>
      </c>
      <c r="M170" s="223"/>
      <c r="N170" s="221">
        <v>0</v>
      </c>
      <c r="O170" s="221">
        <v>0</v>
      </c>
      <c r="P170" s="221">
        <v>0</v>
      </c>
      <c r="Q170" s="221">
        <v>0</v>
      </c>
      <c r="R170" s="221">
        <v>1000</v>
      </c>
      <c r="S170" s="222">
        <v>1536</v>
      </c>
      <c r="T170" s="221">
        <v>1536000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0</v>
      </c>
      <c r="AB170" s="221">
        <v>0</v>
      </c>
      <c r="AC170" s="221">
        <v>0</v>
      </c>
      <c r="AD170" s="221">
        <v>0</v>
      </c>
      <c r="AE170" s="220"/>
      <c r="AF170" s="220"/>
      <c r="AG170" s="222">
        <v>0</v>
      </c>
      <c r="AH170" s="224">
        <v>9</v>
      </c>
      <c r="AI170" s="224">
        <v>31</v>
      </c>
      <c r="AJ170" s="224">
        <v>9</v>
      </c>
      <c r="AK170" s="224">
        <v>360</v>
      </c>
      <c r="AL170" s="220"/>
      <c r="AM170" s="222"/>
      <c r="AN170" s="220"/>
      <c r="AO170" s="222"/>
      <c r="AP170" s="222">
        <v>0</v>
      </c>
      <c r="AQ170" s="222">
        <v>0</v>
      </c>
      <c r="AR170" s="224">
        <v>0</v>
      </c>
      <c r="AS170" s="224">
        <v>0</v>
      </c>
      <c r="AT170" s="221">
        <v>0</v>
      </c>
      <c r="AU170" s="221">
        <v>0</v>
      </c>
      <c r="AV170" s="221">
        <v>0</v>
      </c>
      <c r="AW170" s="221">
        <v>0</v>
      </c>
      <c r="AX170" s="221">
        <v>0</v>
      </c>
      <c r="AY170" s="221">
        <v>0</v>
      </c>
      <c r="AZ170" s="221">
        <v>0</v>
      </c>
      <c r="BA170" s="221">
        <v>0</v>
      </c>
      <c r="BB170" s="221">
        <v>0</v>
      </c>
      <c r="BC170" s="221">
        <v>0</v>
      </c>
      <c r="BD170" s="221">
        <v>0</v>
      </c>
      <c r="BE170" s="221">
        <v>0</v>
      </c>
      <c r="BF170" s="221">
        <v>0</v>
      </c>
      <c r="BG170" s="221">
        <v>0</v>
      </c>
      <c r="BH170" s="221">
        <v>0</v>
      </c>
      <c r="BI170" s="221">
        <v>0</v>
      </c>
      <c r="BJ170" s="221">
        <v>0</v>
      </c>
      <c r="BK170" s="221">
        <v>0</v>
      </c>
      <c r="BL170" s="221">
        <v>0</v>
      </c>
      <c r="BM170" s="221">
        <v>0</v>
      </c>
      <c r="BN170" s="221">
        <v>0</v>
      </c>
      <c r="BO170" s="221">
        <v>0</v>
      </c>
      <c r="BP170" s="221">
        <v>0</v>
      </c>
      <c r="BQ170" s="213" t="s">
        <v>102</v>
      </c>
    </row>
    <row r="171" spans="1:69" x14ac:dyDescent="0.3">
      <c r="A171" s="220">
        <v>46331</v>
      </c>
      <c r="B171" s="221">
        <v>1000</v>
      </c>
      <c r="C171" s="222"/>
      <c r="D171" s="221">
        <v>1000</v>
      </c>
      <c r="E171" s="222"/>
      <c r="F171" s="222"/>
      <c r="G171" s="222">
        <v>1</v>
      </c>
      <c r="H171" s="222"/>
      <c r="I171" s="221">
        <v>0</v>
      </c>
      <c r="J171" s="221">
        <v>0</v>
      </c>
      <c r="K171" s="221">
        <v>0</v>
      </c>
      <c r="L171" s="221">
        <v>1000</v>
      </c>
      <c r="M171" s="223"/>
      <c r="N171" s="221">
        <v>0</v>
      </c>
      <c r="O171" s="221">
        <v>0</v>
      </c>
      <c r="P171" s="221">
        <v>0</v>
      </c>
      <c r="Q171" s="221">
        <v>0</v>
      </c>
      <c r="R171" s="221">
        <v>1000</v>
      </c>
      <c r="S171" s="222">
        <v>1536</v>
      </c>
      <c r="T171" s="221">
        <v>1536000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0</v>
      </c>
      <c r="AB171" s="221">
        <v>0</v>
      </c>
      <c r="AC171" s="221">
        <v>0</v>
      </c>
      <c r="AD171" s="221">
        <v>0</v>
      </c>
      <c r="AE171" s="220"/>
      <c r="AF171" s="220"/>
      <c r="AG171" s="222">
        <v>0</v>
      </c>
      <c r="AH171" s="224">
        <v>10</v>
      </c>
      <c r="AI171" s="224">
        <v>31</v>
      </c>
      <c r="AJ171" s="224">
        <v>10</v>
      </c>
      <c r="AK171" s="224">
        <v>360</v>
      </c>
      <c r="AL171" s="220"/>
      <c r="AM171" s="222"/>
      <c r="AN171" s="220"/>
      <c r="AO171" s="222"/>
      <c r="AP171" s="222">
        <v>0</v>
      </c>
      <c r="AQ171" s="222">
        <v>0</v>
      </c>
      <c r="AR171" s="224">
        <v>0</v>
      </c>
      <c r="AS171" s="224">
        <v>0</v>
      </c>
      <c r="AT171" s="221">
        <v>0</v>
      </c>
      <c r="AU171" s="221">
        <v>0</v>
      </c>
      <c r="AV171" s="221">
        <v>0</v>
      </c>
      <c r="AW171" s="221">
        <v>0</v>
      </c>
      <c r="AX171" s="221">
        <v>0</v>
      </c>
      <c r="AY171" s="221">
        <v>0</v>
      </c>
      <c r="AZ171" s="221">
        <v>0</v>
      </c>
      <c r="BA171" s="221">
        <v>0</v>
      </c>
      <c r="BB171" s="221">
        <v>0</v>
      </c>
      <c r="BC171" s="221">
        <v>0</v>
      </c>
      <c r="BD171" s="221">
        <v>0</v>
      </c>
      <c r="BE171" s="221">
        <v>0</v>
      </c>
      <c r="BF171" s="221">
        <v>0</v>
      </c>
      <c r="BG171" s="221">
        <v>0</v>
      </c>
      <c r="BH171" s="221">
        <v>0</v>
      </c>
      <c r="BI171" s="221">
        <v>0</v>
      </c>
      <c r="BJ171" s="221">
        <v>0</v>
      </c>
      <c r="BK171" s="221">
        <v>0</v>
      </c>
      <c r="BL171" s="221">
        <v>0</v>
      </c>
      <c r="BM171" s="221">
        <v>0</v>
      </c>
      <c r="BN171" s="221">
        <v>0</v>
      </c>
      <c r="BO171" s="221">
        <v>0</v>
      </c>
      <c r="BP171" s="221">
        <v>0</v>
      </c>
      <c r="BQ171" s="213" t="s">
        <v>102</v>
      </c>
    </row>
    <row r="172" spans="1:69" x14ac:dyDescent="0.3">
      <c r="A172" s="220">
        <v>46332</v>
      </c>
      <c r="B172" s="221">
        <v>1000</v>
      </c>
      <c r="C172" s="222"/>
      <c r="D172" s="221">
        <v>1000</v>
      </c>
      <c r="E172" s="222"/>
      <c r="F172" s="222"/>
      <c r="G172" s="222">
        <v>1</v>
      </c>
      <c r="H172" s="222"/>
      <c r="I172" s="221">
        <v>0</v>
      </c>
      <c r="J172" s="221">
        <v>0</v>
      </c>
      <c r="K172" s="221">
        <v>0</v>
      </c>
      <c r="L172" s="221">
        <v>1000</v>
      </c>
      <c r="M172" s="223"/>
      <c r="N172" s="221">
        <v>0</v>
      </c>
      <c r="O172" s="221">
        <v>0</v>
      </c>
      <c r="P172" s="221">
        <v>0</v>
      </c>
      <c r="Q172" s="221">
        <v>0</v>
      </c>
      <c r="R172" s="221">
        <v>1000</v>
      </c>
      <c r="S172" s="222">
        <v>1536</v>
      </c>
      <c r="T172" s="221">
        <v>1536000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0"/>
      <c r="AF172" s="220"/>
      <c r="AG172" s="222">
        <v>0</v>
      </c>
      <c r="AH172" s="224">
        <v>11</v>
      </c>
      <c r="AI172" s="224">
        <v>31</v>
      </c>
      <c r="AJ172" s="224">
        <v>11</v>
      </c>
      <c r="AK172" s="224">
        <v>360</v>
      </c>
      <c r="AL172" s="220"/>
      <c r="AM172" s="222"/>
      <c r="AN172" s="220"/>
      <c r="AO172" s="222"/>
      <c r="AP172" s="222">
        <v>0</v>
      </c>
      <c r="AQ172" s="222">
        <v>0</v>
      </c>
      <c r="AR172" s="224">
        <v>0</v>
      </c>
      <c r="AS172" s="224">
        <v>0</v>
      </c>
      <c r="AT172" s="221">
        <v>0</v>
      </c>
      <c r="AU172" s="221">
        <v>0</v>
      </c>
      <c r="AV172" s="221">
        <v>0</v>
      </c>
      <c r="AW172" s="221">
        <v>0</v>
      </c>
      <c r="AX172" s="221">
        <v>0</v>
      </c>
      <c r="AY172" s="221">
        <v>0</v>
      </c>
      <c r="AZ172" s="221">
        <v>0</v>
      </c>
      <c r="BA172" s="221">
        <v>0</v>
      </c>
      <c r="BB172" s="221">
        <v>0</v>
      </c>
      <c r="BC172" s="221">
        <v>0</v>
      </c>
      <c r="BD172" s="221">
        <v>0</v>
      </c>
      <c r="BE172" s="221">
        <v>0</v>
      </c>
      <c r="BF172" s="221">
        <v>0</v>
      </c>
      <c r="BG172" s="221">
        <v>0</v>
      </c>
      <c r="BH172" s="221">
        <v>0</v>
      </c>
      <c r="BI172" s="221">
        <v>0</v>
      </c>
      <c r="BJ172" s="221">
        <v>0</v>
      </c>
      <c r="BK172" s="221">
        <v>0</v>
      </c>
      <c r="BL172" s="221">
        <v>0</v>
      </c>
      <c r="BM172" s="221">
        <v>0</v>
      </c>
      <c r="BN172" s="221">
        <v>0</v>
      </c>
      <c r="BO172" s="221">
        <v>0</v>
      </c>
      <c r="BP172" s="221">
        <v>0</v>
      </c>
      <c r="BQ172" s="213" t="s">
        <v>102</v>
      </c>
    </row>
    <row r="173" spans="1:69" x14ac:dyDescent="0.3">
      <c r="A173" s="220">
        <v>46333</v>
      </c>
      <c r="B173" s="221">
        <v>1000</v>
      </c>
      <c r="C173" s="222"/>
      <c r="D173" s="221">
        <v>1000</v>
      </c>
      <c r="E173" s="222"/>
      <c r="F173" s="222"/>
      <c r="G173" s="222">
        <v>1</v>
      </c>
      <c r="H173" s="222"/>
      <c r="I173" s="221">
        <v>0</v>
      </c>
      <c r="J173" s="221">
        <v>0</v>
      </c>
      <c r="K173" s="221">
        <v>0</v>
      </c>
      <c r="L173" s="221">
        <v>1000</v>
      </c>
      <c r="M173" s="223"/>
      <c r="N173" s="221">
        <v>0</v>
      </c>
      <c r="O173" s="221">
        <v>0</v>
      </c>
      <c r="P173" s="221">
        <v>0</v>
      </c>
      <c r="Q173" s="221">
        <v>0</v>
      </c>
      <c r="R173" s="221">
        <v>1000</v>
      </c>
      <c r="S173" s="222">
        <v>1536</v>
      </c>
      <c r="T173" s="221">
        <v>1536000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0"/>
      <c r="AF173" s="220"/>
      <c r="AG173" s="222">
        <v>0</v>
      </c>
      <c r="AH173" s="224">
        <v>12</v>
      </c>
      <c r="AI173" s="224">
        <v>31</v>
      </c>
      <c r="AJ173" s="224">
        <v>12</v>
      </c>
      <c r="AK173" s="224">
        <v>360</v>
      </c>
      <c r="AL173" s="220"/>
      <c r="AM173" s="222"/>
      <c r="AN173" s="220"/>
      <c r="AO173" s="222"/>
      <c r="AP173" s="222">
        <v>0</v>
      </c>
      <c r="AQ173" s="222">
        <v>0</v>
      </c>
      <c r="AR173" s="224">
        <v>0</v>
      </c>
      <c r="AS173" s="224">
        <v>0</v>
      </c>
      <c r="AT173" s="221">
        <v>0</v>
      </c>
      <c r="AU173" s="221">
        <v>0</v>
      </c>
      <c r="AV173" s="221">
        <v>0</v>
      </c>
      <c r="AW173" s="221">
        <v>0</v>
      </c>
      <c r="AX173" s="221">
        <v>0</v>
      </c>
      <c r="AY173" s="221">
        <v>0</v>
      </c>
      <c r="AZ173" s="221">
        <v>0</v>
      </c>
      <c r="BA173" s="221">
        <v>0</v>
      </c>
      <c r="BB173" s="221">
        <v>0</v>
      </c>
      <c r="BC173" s="221">
        <v>0</v>
      </c>
      <c r="BD173" s="221">
        <v>0</v>
      </c>
      <c r="BE173" s="221">
        <v>0</v>
      </c>
      <c r="BF173" s="221">
        <v>0</v>
      </c>
      <c r="BG173" s="221">
        <v>0</v>
      </c>
      <c r="BH173" s="221">
        <v>0</v>
      </c>
      <c r="BI173" s="221">
        <v>0</v>
      </c>
      <c r="BJ173" s="221">
        <v>0</v>
      </c>
      <c r="BK173" s="221">
        <v>0</v>
      </c>
      <c r="BL173" s="221">
        <v>0</v>
      </c>
      <c r="BM173" s="221">
        <v>0</v>
      </c>
      <c r="BN173" s="221">
        <v>0</v>
      </c>
      <c r="BO173" s="221">
        <v>0</v>
      </c>
      <c r="BP173" s="221">
        <v>0</v>
      </c>
      <c r="BQ173" s="213" t="s">
        <v>102</v>
      </c>
    </row>
    <row r="174" spans="1:69" x14ac:dyDescent="0.3">
      <c r="A174" s="220">
        <v>46334</v>
      </c>
      <c r="B174" s="221">
        <v>1000</v>
      </c>
      <c r="C174" s="222"/>
      <c r="D174" s="221">
        <v>1000</v>
      </c>
      <c r="E174" s="222"/>
      <c r="F174" s="222"/>
      <c r="G174" s="222">
        <v>1</v>
      </c>
      <c r="H174" s="222"/>
      <c r="I174" s="221">
        <v>0</v>
      </c>
      <c r="J174" s="221">
        <v>0</v>
      </c>
      <c r="K174" s="221">
        <v>0</v>
      </c>
      <c r="L174" s="221">
        <v>1000</v>
      </c>
      <c r="M174" s="223"/>
      <c r="N174" s="221">
        <v>0</v>
      </c>
      <c r="O174" s="221">
        <v>0</v>
      </c>
      <c r="P174" s="221">
        <v>0</v>
      </c>
      <c r="Q174" s="221">
        <v>0</v>
      </c>
      <c r="R174" s="221">
        <v>1000</v>
      </c>
      <c r="S174" s="222">
        <v>1536</v>
      </c>
      <c r="T174" s="221">
        <v>1536000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0"/>
      <c r="AF174" s="220"/>
      <c r="AG174" s="222">
        <v>0</v>
      </c>
      <c r="AH174" s="224">
        <v>13</v>
      </c>
      <c r="AI174" s="224">
        <v>31</v>
      </c>
      <c r="AJ174" s="224">
        <v>13</v>
      </c>
      <c r="AK174" s="224">
        <v>360</v>
      </c>
      <c r="AL174" s="220"/>
      <c r="AM174" s="222"/>
      <c r="AN174" s="220"/>
      <c r="AO174" s="222"/>
      <c r="AP174" s="222">
        <v>0</v>
      </c>
      <c r="AQ174" s="222">
        <v>0</v>
      </c>
      <c r="AR174" s="224">
        <v>0</v>
      </c>
      <c r="AS174" s="224">
        <v>0</v>
      </c>
      <c r="AT174" s="221">
        <v>0</v>
      </c>
      <c r="AU174" s="221">
        <v>0</v>
      </c>
      <c r="AV174" s="221">
        <v>0</v>
      </c>
      <c r="AW174" s="221">
        <v>0</v>
      </c>
      <c r="AX174" s="221">
        <v>0</v>
      </c>
      <c r="AY174" s="221">
        <v>0</v>
      </c>
      <c r="AZ174" s="221">
        <v>0</v>
      </c>
      <c r="BA174" s="221">
        <v>0</v>
      </c>
      <c r="BB174" s="221">
        <v>0</v>
      </c>
      <c r="BC174" s="221">
        <v>0</v>
      </c>
      <c r="BD174" s="221">
        <v>0</v>
      </c>
      <c r="BE174" s="221">
        <v>0</v>
      </c>
      <c r="BF174" s="221">
        <v>0</v>
      </c>
      <c r="BG174" s="221">
        <v>0</v>
      </c>
      <c r="BH174" s="221">
        <v>0</v>
      </c>
      <c r="BI174" s="221">
        <v>0</v>
      </c>
      <c r="BJ174" s="221">
        <v>0</v>
      </c>
      <c r="BK174" s="221">
        <v>0</v>
      </c>
      <c r="BL174" s="221">
        <v>0</v>
      </c>
      <c r="BM174" s="221">
        <v>0</v>
      </c>
      <c r="BN174" s="221">
        <v>0</v>
      </c>
      <c r="BO174" s="221">
        <v>0</v>
      </c>
      <c r="BP174" s="221">
        <v>0</v>
      </c>
      <c r="BQ174" s="213" t="s">
        <v>102</v>
      </c>
    </row>
    <row r="175" spans="1:69" x14ac:dyDescent="0.3">
      <c r="A175" s="220">
        <v>46335</v>
      </c>
      <c r="B175" s="221">
        <v>1000</v>
      </c>
      <c r="C175" s="222"/>
      <c r="D175" s="221">
        <v>1000</v>
      </c>
      <c r="E175" s="222"/>
      <c r="F175" s="222"/>
      <c r="G175" s="222">
        <v>1</v>
      </c>
      <c r="H175" s="222"/>
      <c r="I175" s="221">
        <v>0</v>
      </c>
      <c r="J175" s="221">
        <v>0</v>
      </c>
      <c r="K175" s="221">
        <v>0</v>
      </c>
      <c r="L175" s="221">
        <v>1000</v>
      </c>
      <c r="M175" s="223"/>
      <c r="N175" s="221">
        <v>0</v>
      </c>
      <c r="O175" s="221">
        <v>0</v>
      </c>
      <c r="P175" s="221">
        <v>0</v>
      </c>
      <c r="Q175" s="221">
        <v>0</v>
      </c>
      <c r="R175" s="221">
        <v>1000</v>
      </c>
      <c r="S175" s="222">
        <v>1536</v>
      </c>
      <c r="T175" s="221">
        <v>1536000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0"/>
      <c r="AF175" s="220"/>
      <c r="AG175" s="222">
        <v>0</v>
      </c>
      <c r="AH175" s="224">
        <v>14</v>
      </c>
      <c r="AI175" s="224">
        <v>31</v>
      </c>
      <c r="AJ175" s="224">
        <v>14</v>
      </c>
      <c r="AK175" s="224">
        <v>360</v>
      </c>
      <c r="AL175" s="220"/>
      <c r="AM175" s="222"/>
      <c r="AN175" s="220"/>
      <c r="AO175" s="222"/>
      <c r="AP175" s="222">
        <v>0</v>
      </c>
      <c r="AQ175" s="222">
        <v>0</v>
      </c>
      <c r="AR175" s="224">
        <v>0</v>
      </c>
      <c r="AS175" s="224">
        <v>0</v>
      </c>
      <c r="AT175" s="221">
        <v>0</v>
      </c>
      <c r="AU175" s="221">
        <v>0</v>
      </c>
      <c r="AV175" s="221">
        <v>0</v>
      </c>
      <c r="AW175" s="221">
        <v>0</v>
      </c>
      <c r="AX175" s="221">
        <v>0</v>
      </c>
      <c r="AY175" s="221">
        <v>0</v>
      </c>
      <c r="AZ175" s="221">
        <v>0</v>
      </c>
      <c r="BA175" s="221">
        <v>0</v>
      </c>
      <c r="BB175" s="221">
        <v>0</v>
      </c>
      <c r="BC175" s="221">
        <v>0</v>
      </c>
      <c r="BD175" s="221">
        <v>0</v>
      </c>
      <c r="BE175" s="221">
        <v>0</v>
      </c>
      <c r="BF175" s="221">
        <v>0</v>
      </c>
      <c r="BG175" s="221">
        <v>0</v>
      </c>
      <c r="BH175" s="221">
        <v>0</v>
      </c>
      <c r="BI175" s="221">
        <v>0</v>
      </c>
      <c r="BJ175" s="221">
        <v>0</v>
      </c>
      <c r="BK175" s="221">
        <v>0</v>
      </c>
      <c r="BL175" s="221">
        <v>0</v>
      </c>
      <c r="BM175" s="221">
        <v>0</v>
      </c>
      <c r="BN175" s="221">
        <v>0</v>
      </c>
      <c r="BO175" s="221">
        <v>0</v>
      </c>
      <c r="BP175" s="221">
        <v>0</v>
      </c>
      <c r="BQ175" s="213" t="s">
        <v>102</v>
      </c>
    </row>
    <row r="176" spans="1:69" x14ac:dyDescent="0.3">
      <c r="A176" s="220">
        <v>46336</v>
      </c>
      <c r="B176" s="221">
        <v>1000</v>
      </c>
      <c r="C176" s="222"/>
      <c r="D176" s="221">
        <v>1000</v>
      </c>
      <c r="E176" s="222"/>
      <c r="F176" s="222"/>
      <c r="G176" s="222">
        <v>1</v>
      </c>
      <c r="H176" s="222"/>
      <c r="I176" s="221">
        <v>0</v>
      </c>
      <c r="J176" s="221">
        <v>0</v>
      </c>
      <c r="K176" s="221">
        <v>0</v>
      </c>
      <c r="L176" s="221">
        <v>1000</v>
      </c>
      <c r="M176" s="223"/>
      <c r="N176" s="221">
        <v>0</v>
      </c>
      <c r="O176" s="221">
        <v>0</v>
      </c>
      <c r="P176" s="221">
        <v>0</v>
      </c>
      <c r="Q176" s="221">
        <v>0</v>
      </c>
      <c r="R176" s="221">
        <v>1000</v>
      </c>
      <c r="S176" s="222">
        <v>1536</v>
      </c>
      <c r="T176" s="221">
        <v>1536000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0"/>
      <c r="AF176" s="220"/>
      <c r="AG176" s="222">
        <v>0</v>
      </c>
      <c r="AH176" s="224">
        <v>15</v>
      </c>
      <c r="AI176" s="224">
        <v>31</v>
      </c>
      <c r="AJ176" s="224">
        <v>15</v>
      </c>
      <c r="AK176" s="224">
        <v>360</v>
      </c>
      <c r="AL176" s="220"/>
      <c r="AM176" s="222"/>
      <c r="AN176" s="220"/>
      <c r="AO176" s="222"/>
      <c r="AP176" s="222">
        <v>0</v>
      </c>
      <c r="AQ176" s="222">
        <v>0</v>
      </c>
      <c r="AR176" s="224">
        <v>0</v>
      </c>
      <c r="AS176" s="224">
        <v>0</v>
      </c>
      <c r="AT176" s="221">
        <v>0</v>
      </c>
      <c r="AU176" s="221">
        <v>0</v>
      </c>
      <c r="AV176" s="221">
        <v>0</v>
      </c>
      <c r="AW176" s="221">
        <v>0</v>
      </c>
      <c r="AX176" s="221">
        <v>0</v>
      </c>
      <c r="AY176" s="221">
        <v>0</v>
      </c>
      <c r="AZ176" s="221">
        <v>0</v>
      </c>
      <c r="BA176" s="221">
        <v>0</v>
      </c>
      <c r="BB176" s="221">
        <v>0</v>
      </c>
      <c r="BC176" s="221">
        <v>0</v>
      </c>
      <c r="BD176" s="221">
        <v>0</v>
      </c>
      <c r="BE176" s="221">
        <v>0</v>
      </c>
      <c r="BF176" s="221">
        <v>0</v>
      </c>
      <c r="BG176" s="221">
        <v>0</v>
      </c>
      <c r="BH176" s="221">
        <v>0</v>
      </c>
      <c r="BI176" s="221">
        <v>0</v>
      </c>
      <c r="BJ176" s="221">
        <v>0</v>
      </c>
      <c r="BK176" s="221">
        <v>0</v>
      </c>
      <c r="BL176" s="221">
        <v>0</v>
      </c>
      <c r="BM176" s="221">
        <v>0</v>
      </c>
      <c r="BN176" s="221">
        <v>0</v>
      </c>
      <c r="BO176" s="221">
        <v>0</v>
      </c>
      <c r="BP176" s="221">
        <v>0</v>
      </c>
      <c r="BQ176" s="213" t="s">
        <v>102</v>
      </c>
    </row>
    <row r="177" spans="1:69" x14ac:dyDescent="0.3">
      <c r="A177" s="220">
        <v>46337</v>
      </c>
      <c r="B177" s="221">
        <v>1000</v>
      </c>
      <c r="C177" s="222"/>
      <c r="D177" s="221">
        <v>1000</v>
      </c>
      <c r="E177" s="222"/>
      <c r="F177" s="222"/>
      <c r="G177" s="222">
        <v>1</v>
      </c>
      <c r="H177" s="222"/>
      <c r="I177" s="221">
        <v>0</v>
      </c>
      <c r="J177" s="221">
        <v>0</v>
      </c>
      <c r="K177" s="221">
        <v>0</v>
      </c>
      <c r="L177" s="221">
        <v>1000</v>
      </c>
      <c r="M177" s="223"/>
      <c r="N177" s="221">
        <v>0</v>
      </c>
      <c r="O177" s="221">
        <v>0</v>
      </c>
      <c r="P177" s="221">
        <v>0</v>
      </c>
      <c r="Q177" s="221">
        <v>0</v>
      </c>
      <c r="R177" s="221">
        <v>1000</v>
      </c>
      <c r="S177" s="222">
        <v>1536</v>
      </c>
      <c r="T177" s="221">
        <v>1536000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0"/>
      <c r="AF177" s="220"/>
      <c r="AG177" s="222">
        <v>0</v>
      </c>
      <c r="AH177" s="224">
        <v>16</v>
      </c>
      <c r="AI177" s="224">
        <v>31</v>
      </c>
      <c r="AJ177" s="224">
        <v>16</v>
      </c>
      <c r="AK177" s="224">
        <v>360</v>
      </c>
      <c r="AL177" s="220"/>
      <c r="AM177" s="222"/>
      <c r="AN177" s="220"/>
      <c r="AO177" s="222"/>
      <c r="AP177" s="222">
        <v>0</v>
      </c>
      <c r="AQ177" s="222">
        <v>0</v>
      </c>
      <c r="AR177" s="224">
        <v>0</v>
      </c>
      <c r="AS177" s="224">
        <v>0</v>
      </c>
      <c r="AT177" s="221">
        <v>0</v>
      </c>
      <c r="AU177" s="221">
        <v>0</v>
      </c>
      <c r="AV177" s="221">
        <v>0</v>
      </c>
      <c r="AW177" s="221">
        <v>0</v>
      </c>
      <c r="AX177" s="221">
        <v>0</v>
      </c>
      <c r="AY177" s="221">
        <v>0</v>
      </c>
      <c r="AZ177" s="221">
        <v>0</v>
      </c>
      <c r="BA177" s="221">
        <v>0</v>
      </c>
      <c r="BB177" s="221">
        <v>0</v>
      </c>
      <c r="BC177" s="221">
        <v>0</v>
      </c>
      <c r="BD177" s="221">
        <v>0</v>
      </c>
      <c r="BE177" s="221">
        <v>0</v>
      </c>
      <c r="BF177" s="221">
        <v>0</v>
      </c>
      <c r="BG177" s="221">
        <v>0</v>
      </c>
      <c r="BH177" s="221">
        <v>0</v>
      </c>
      <c r="BI177" s="221">
        <v>0</v>
      </c>
      <c r="BJ177" s="221">
        <v>0</v>
      </c>
      <c r="BK177" s="221">
        <v>0</v>
      </c>
      <c r="BL177" s="221">
        <v>0</v>
      </c>
      <c r="BM177" s="221">
        <v>0</v>
      </c>
      <c r="BN177" s="221">
        <v>0</v>
      </c>
      <c r="BO177" s="221">
        <v>0</v>
      </c>
      <c r="BP177" s="221">
        <v>0</v>
      </c>
      <c r="BQ177" s="213" t="s">
        <v>102</v>
      </c>
    </row>
    <row r="178" spans="1:69" x14ac:dyDescent="0.3">
      <c r="A178" s="220">
        <v>46338</v>
      </c>
      <c r="B178" s="221">
        <v>1000</v>
      </c>
      <c r="C178" s="222"/>
      <c r="D178" s="221">
        <v>1000</v>
      </c>
      <c r="E178" s="222"/>
      <c r="F178" s="222"/>
      <c r="G178" s="222">
        <v>1</v>
      </c>
      <c r="H178" s="222"/>
      <c r="I178" s="221">
        <v>0</v>
      </c>
      <c r="J178" s="221">
        <v>0</v>
      </c>
      <c r="K178" s="221">
        <v>0</v>
      </c>
      <c r="L178" s="221">
        <v>1000</v>
      </c>
      <c r="M178" s="223"/>
      <c r="N178" s="221">
        <v>0</v>
      </c>
      <c r="O178" s="221">
        <v>0</v>
      </c>
      <c r="P178" s="221">
        <v>0</v>
      </c>
      <c r="Q178" s="221">
        <v>0</v>
      </c>
      <c r="R178" s="221">
        <v>1000</v>
      </c>
      <c r="S178" s="222">
        <v>1536</v>
      </c>
      <c r="T178" s="221">
        <v>1536000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0"/>
      <c r="AF178" s="220"/>
      <c r="AG178" s="222">
        <v>0</v>
      </c>
      <c r="AH178" s="224">
        <v>17</v>
      </c>
      <c r="AI178" s="224">
        <v>31</v>
      </c>
      <c r="AJ178" s="224">
        <v>17</v>
      </c>
      <c r="AK178" s="224">
        <v>360</v>
      </c>
      <c r="AL178" s="220"/>
      <c r="AM178" s="222"/>
      <c r="AN178" s="220"/>
      <c r="AO178" s="222"/>
      <c r="AP178" s="222">
        <v>0</v>
      </c>
      <c r="AQ178" s="222">
        <v>0</v>
      </c>
      <c r="AR178" s="224">
        <v>0</v>
      </c>
      <c r="AS178" s="224">
        <v>0</v>
      </c>
      <c r="AT178" s="221">
        <v>0</v>
      </c>
      <c r="AU178" s="221">
        <v>0</v>
      </c>
      <c r="AV178" s="221">
        <v>0</v>
      </c>
      <c r="AW178" s="221">
        <v>0</v>
      </c>
      <c r="AX178" s="221">
        <v>0</v>
      </c>
      <c r="AY178" s="221">
        <v>0</v>
      </c>
      <c r="AZ178" s="221">
        <v>0</v>
      </c>
      <c r="BA178" s="221">
        <v>0</v>
      </c>
      <c r="BB178" s="221">
        <v>0</v>
      </c>
      <c r="BC178" s="221">
        <v>0</v>
      </c>
      <c r="BD178" s="221">
        <v>0</v>
      </c>
      <c r="BE178" s="221">
        <v>0</v>
      </c>
      <c r="BF178" s="221">
        <v>0</v>
      </c>
      <c r="BG178" s="221">
        <v>0</v>
      </c>
      <c r="BH178" s="221">
        <v>0</v>
      </c>
      <c r="BI178" s="221">
        <v>0</v>
      </c>
      <c r="BJ178" s="221">
        <v>0</v>
      </c>
      <c r="BK178" s="221">
        <v>0</v>
      </c>
      <c r="BL178" s="221">
        <v>0</v>
      </c>
      <c r="BM178" s="221">
        <v>0</v>
      </c>
      <c r="BN178" s="221">
        <v>0</v>
      </c>
      <c r="BO178" s="221">
        <v>0</v>
      </c>
      <c r="BP178" s="221">
        <v>0</v>
      </c>
      <c r="BQ178" s="213" t="s">
        <v>102</v>
      </c>
    </row>
    <row r="179" spans="1:69" x14ac:dyDescent="0.3">
      <c r="A179" s="220">
        <v>46339</v>
      </c>
      <c r="B179" s="221">
        <v>1000</v>
      </c>
      <c r="C179" s="222"/>
      <c r="D179" s="221">
        <v>1000</v>
      </c>
      <c r="E179" s="222"/>
      <c r="F179" s="222"/>
      <c r="G179" s="222">
        <v>1</v>
      </c>
      <c r="H179" s="222"/>
      <c r="I179" s="221">
        <v>0</v>
      </c>
      <c r="J179" s="221">
        <v>0</v>
      </c>
      <c r="K179" s="221">
        <v>0</v>
      </c>
      <c r="L179" s="221">
        <v>1000</v>
      </c>
      <c r="M179" s="223"/>
      <c r="N179" s="221">
        <v>0</v>
      </c>
      <c r="O179" s="221">
        <v>0</v>
      </c>
      <c r="P179" s="221">
        <v>0</v>
      </c>
      <c r="Q179" s="221">
        <v>0</v>
      </c>
      <c r="R179" s="221">
        <v>1000</v>
      </c>
      <c r="S179" s="222">
        <v>1536</v>
      </c>
      <c r="T179" s="221">
        <v>1536000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0"/>
      <c r="AF179" s="220"/>
      <c r="AG179" s="222">
        <v>0</v>
      </c>
      <c r="AH179" s="224">
        <v>18</v>
      </c>
      <c r="AI179" s="224">
        <v>31</v>
      </c>
      <c r="AJ179" s="224">
        <v>18</v>
      </c>
      <c r="AK179" s="224">
        <v>360</v>
      </c>
      <c r="AL179" s="220"/>
      <c r="AM179" s="222"/>
      <c r="AN179" s="220"/>
      <c r="AO179" s="222"/>
      <c r="AP179" s="222">
        <v>0</v>
      </c>
      <c r="AQ179" s="222">
        <v>0</v>
      </c>
      <c r="AR179" s="224">
        <v>0</v>
      </c>
      <c r="AS179" s="224">
        <v>0</v>
      </c>
      <c r="AT179" s="221">
        <v>0</v>
      </c>
      <c r="AU179" s="221">
        <v>0</v>
      </c>
      <c r="AV179" s="221">
        <v>0</v>
      </c>
      <c r="AW179" s="221">
        <v>0</v>
      </c>
      <c r="AX179" s="221">
        <v>0</v>
      </c>
      <c r="AY179" s="221">
        <v>0</v>
      </c>
      <c r="AZ179" s="221">
        <v>0</v>
      </c>
      <c r="BA179" s="221">
        <v>0</v>
      </c>
      <c r="BB179" s="221">
        <v>0</v>
      </c>
      <c r="BC179" s="221">
        <v>0</v>
      </c>
      <c r="BD179" s="221">
        <v>0</v>
      </c>
      <c r="BE179" s="221">
        <v>0</v>
      </c>
      <c r="BF179" s="221">
        <v>0</v>
      </c>
      <c r="BG179" s="221">
        <v>0</v>
      </c>
      <c r="BH179" s="221">
        <v>0</v>
      </c>
      <c r="BI179" s="221">
        <v>0</v>
      </c>
      <c r="BJ179" s="221">
        <v>0</v>
      </c>
      <c r="BK179" s="221">
        <v>0</v>
      </c>
      <c r="BL179" s="221">
        <v>0</v>
      </c>
      <c r="BM179" s="221">
        <v>0</v>
      </c>
      <c r="BN179" s="221">
        <v>0</v>
      </c>
      <c r="BO179" s="221">
        <v>0</v>
      </c>
      <c r="BP179" s="221">
        <v>0</v>
      </c>
      <c r="BQ179" s="213" t="s">
        <v>102</v>
      </c>
    </row>
    <row r="180" spans="1:69" x14ac:dyDescent="0.3">
      <c r="A180" s="220">
        <v>46340</v>
      </c>
      <c r="B180" s="221">
        <v>1000</v>
      </c>
      <c r="C180" s="222"/>
      <c r="D180" s="221">
        <v>1000</v>
      </c>
      <c r="E180" s="222"/>
      <c r="F180" s="222"/>
      <c r="G180" s="222">
        <v>1</v>
      </c>
      <c r="H180" s="222"/>
      <c r="I180" s="221">
        <v>0</v>
      </c>
      <c r="J180" s="221">
        <v>0</v>
      </c>
      <c r="K180" s="221">
        <v>0</v>
      </c>
      <c r="L180" s="221">
        <v>1000</v>
      </c>
      <c r="M180" s="223"/>
      <c r="N180" s="221">
        <v>0</v>
      </c>
      <c r="O180" s="221">
        <v>0</v>
      </c>
      <c r="P180" s="221">
        <v>0</v>
      </c>
      <c r="Q180" s="221">
        <v>0</v>
      </c>
      <c r="R180" s="221">
        <v>1000</v>
      </c>
      <c r="S180" s="222">
        <v>1536</v>
      </c>
      <c r="T180" s="221">
        <v>1536000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0"/>
      <c r="AF180" s="220"/>
      <c r="AG180" s="222">
        <v>0</v>
      </c>
      <c r="AH180" s="224">
        <v>19</v>
      </c>
      <c r="AI180" s="224">
        <v>31</v>
      </c>
      <c r="AJ180" s="224">
        <v>19</v>
      </c>
      <c r="AK180" s="224">
        <v>360</v>
      </c>
      <c r="AL180" s="220"/>
      <c r="AM180" s="222"/>
      <c r="AN180" s="220"/>
      <c r="AO180" s="222"/>
      <c r="AP180" s="222">
        <v>0</v>
      </c>
      <c r="AQ180" s="222">
        <v>0</v>
      </c>
      <c r="AR180" s="224">
        <v>0</v>
      </c>
      <c r="AS180" s="224">
        <v>0</v>
      </c>
      <c r="AT180" s="221">
        <v>0</v>
      </c>
      <c r="AU180" s="221">
        <v>0</v>
      </c>
      <c r="AV180" s="221">
        <v>0</v>
      </c>
      <c r="AW180" s="221">
        <v>0</v>
      </c>
      <c r="AX180" s="221">
        <v>0</v>
      </c>
      <c r="AY180" s="221">
        <v>0</v>
      </c>
      <c r="AZ180" s="221">
        <v>0</v>
      </c>
      <c r="BA180" s="221">
        <v>0</v>
      </c>
      <c r="BB180" s="221">
        <v>0</v>
      </c>
      <c r="BC180" s="221">
        <v>0</v>
      </c>
      <c r="BD180" s="221">
        <v>0</v>
      </c>
      <c r="BE180" s="221">
        <v>0</v>
      </c>
      <c r="BF180" s="221">
        <v>0</v>
      </c>
      <c r="BG180" s="221">
        <v>0</v>
      </c>
      <c r="BH180" s="221">
        <v>0</v>
      </c>
      <c r="BI180" s="221">
        <v>0</v>
      </c>
      <c r="BJ180" s="221">
        <v>0</v>
      </c>
      <c r="BK180" s="221">
        <v>0</v>
      </c>
      <c r="BL180" s="221">
        <v>0</v>
      </c>
      <c r="BM180" s="221">
        <v>0</v>
      </c>
      <c r="BN180" s="221">
        <v>0</v>
      </c>
      <c r="BO180" s="221">
        <v>0</v>
      </c>
      <c r="BP180" s="221">
        <v>0</v>
      </c>
      <c r="BQ180" s="213" t="s">
        <v>102</v>
      </c>
    </row>
    <row r="181" spans="1:69" x14ac:dyDescent="0.3">
      <c r="A181" s="220">
        <v>46341</v>
      </c>
      <c r="B181" s="221">
        <v>1000</v>
      </c>
      <c r="C181" s="222"/>
      <c r="D181" s="221">
        <v>1000</v>
      </c>
      <c r="E181" s="222"/>
      <c r="F181" s="222"/>
      <c r="G181" s="222">
        <v>1</v>
      </c>
      <c r="H181" s="222"/>
      <c r="I181" s="221">
        <v>0</v>
      </c>
      <c r="J181" s="221">
        <v>0</v>
      </c>
      <c r="K181" s="221">
        <v>0</v>
      </c>
      <c r="L181" s="221">
        <v>1000</v>
      </c>
      <c r="M181" s="223"/>
      <c r="N181" s="221">
        <v>0</v>
      </c>
      <c r="O181" s="221">
        <v>0</v>
      </c>
      <c r="P181" s="221">
        <v>0</v>
      </c>
      <c r="Q181" s="221">
        <v>0</v>
      </c>
      <c r="R181" s="221">
        <v>1000</v>
      </c>
      <c r="S181" s="222">
        <v>1536</v>
      </c>
      <c r="T181" s="221">
        <v>1536000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0"/>
      <c r="AF181" s="220"/>
      <c r="AG181" s="222">
        <v>0</v>
      </c>
      <c r="AH181" s="224">
        <v>20</v>
      </c>
      <c r="AI181" s="224">
        <v>31</v>
      </c>
      <c r="AJ181" s="224">
        <v>20</v>
      </c>
      <c r="AK181" s="224">
        <v>360</v>
      </c>
      <c r="AL181" s="220"/>
      <c r="AM181" s="222"/>
      <c r="AN181" s="220"/>
      <c r="AO181" s="222"/>
      <c r="AP181" s="222">
        <v>0</v>
      </c>
      <c r="AQ181" s="222">
        <v>0</v>
      </c>
      <c r="AR181" s="224">
        <v>0</v>
      </c>
      <c r="AS181" s="224">
        <v>0</v>
      </c>
      <c r="AT181" s="221">
        <v>0</v>
      </c>
      <c r="AU181" s="221">
        <v>0</v>
      </c>
      <c r="AV181" s="221">
        <v>0</v>
      </c>
      <c r="AW181" s="221">
        <v>0</v>
      </c>
      <c r="AX181" s="221">
        <v>0</v>
      </c>
      <c r="AY181" s="221">
        <v>0</v>
      </c>
      <c r="AZ181" s="221">
        <v>0</v>
      </c>
      <c r="BA181" s="221">
        <v>0</v>
      </c>
      <c r="BB181" s="221">
        <v>0</v>
      </c>
      <c r="BC181" s="221">
        <v>0</v>
      </c>
      <c r="BD181" s="221">
        <v>0</v>
      </c>
      <c r="BE181" s="221">
        <v>0</v>
      </c>
      <c r="BF181" s="221">
        <v>0</v>
      </c>
      <c r="BG181" s="221">
        <v>0</v>
      </c>
      <c r="BH181" s="221">
        <v>0</v>
      </c>
      <c r="BI181" s="221">
        <v>0</v>
      </c>
      <c r="BJ181" s="221">
        <v>0</v>
      </c>
      <c r="BK181" s="221">
        <v>0</v>
      </c>
      <c r="BL181" s="221">
        <v>0</v>
      </c>
      <c r="BM181" s="221">
        <v>0</v>
      </c>
      <c r="BN181" s="221">
        <v>0</v>
      </c>
      <c r="BO181" s="221">
        <v>0</v>
      </c>
      <c r="BP181" s="221">
        <v>0</v>
      </c>
      <c r="BQ181" s="213" t="s">
        <v>102</v>
      </c>
    </row>
    <row r="182" spans="1:69" x14ac:dyDescent="0.3">
      <c r="A182" s="220">
        <v>46342</v>
      </c>
      <c r="B182" s="221">
        <v>1000</v>
      </c>
      <c r="C182" s="222"/>
      <c r="D182" s="221">
        <v>1000</v>
      </c>
      <c r="E182" s="222"/>
      <c r="F182" s="222"/>
      <c r="G182" s="222">
        <v>1</v>
      </c>
      <c r="H182" s="222"/>
      <c r="I182" s="221">
        <v>0</v>
      </c>
      <c r="J182" s="221">
        <v>0</v>
      </c>
      <c r="K182" s="221">
        <v>0</v>
      </c>
      <c r="L182" s="221">
        <v>1000</v>
      </c>
      <c r="M182" s="223"/>
      <c r="N182" s="221">
        <v>0</v>
      </c>
      <c r="O182" s="221">
        <v>0</v>
      </c>
      <c r="P182" s="221">
        <v>0</v>
      </c>
      <c r="Q182" s="221">
        <v>0</v>
      </c>
      <c r="R182" s="221">
        <v>1000</v>
      </c>
      <c r="S182" s="222">
        <v>1536</v>
      </c>
      <c r="T182" s="221">
        <v>1536000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0"/>
      <c r="AF182" s="220"/>
      <c r="AG182" s="222">
        <v>0</v>
      </c>
      <c r="AH182" s="224">
        <v>21</v>
      </c>
      <c r="AI182" s="224">
        <v>31</v>
      </c>
      <c r="AJ182" s="224">
        <v>21</v>
      </c>
      <c r="AK182" s="224">
        <v>360</v>
      </c>
      <c r="AL182" s="220"/>
      <c r="AM182" s="222"/>
      <c r="AN182" s="220"/>
      <c r="AO182" s="222"/>
      <c r="AP182" s="222">
        <v>0</v>
      </c>
      <c r="AQ182" s="222">
        <v>0</v>
      </c>
      <c r="AR182" s="224">
        <v>0</v>
      </c>
      <c r="AS182" s="224">
        <v>0</v>
      </c>
      <c r="AT182" s="221">
        <v>0</v>
      </c>
      <c r="AU182" s="221">
        <v>0</v>
      </c>
      <c r="AV182" s="221">
        <v>0</v>
      </c>
      <c r="AW182" s="221">
        <v>0</v>
      </c>
      <c r="AX182" s="221">
        <v>0</v>
      </c>
      <c r="AY182" s="221">
        <v>0</v>
      </c>
      <c r="AZ182" s="221">
        <v>0</v>
      </c>
      <c r="BA182" s="221">
        <v>0</v>
      </c>
      <c r="BB182" s="221">
        <v>0</v>
      </c>
      <c r="BC182" s="221">
        <v>0</v>
      </c>
      <c r="BD182" s="221">
        <v>0</v>
      </c>
      <c r="BE182" s="221">
        <v>0</v>
      </c>
      <c r="BF182" s="221">
        <v>0</v>
      </c>
      <c r="BG182" s="221">
        <v>0</v>
      </c>
      <c r="BH182" s="221">
        <v>0</v>
      </c>
      <c r="BI182" s="221">
        <v>0</v>
      </c>
      <c r="BJ182" s="221">
        <v>0</v>
      </c>
      <c r="BK182" s="221">
        <v>0</v>
      </c>
      <c r="BL182" s="221">
        <v>0</v>
      </c>
      <c r="BM182" s="221">
        <v>0</v>
      </c>
      <c r="BN182" s="221">
        <v>0</v>
      </c>
      <c r="BO182" s="221">
        <v>0</v>
      </c>
      <c r="BP182" s="221">
        <v>0</v>
      </c>
      <c r="BQ182" s="213" t="s">
        <v>102</v>
      </c>
    </row>
    <row r="183" spans="1:69" x14ac:dyDescent="0.3">
      <c r="A183" s="220">
        <v>46343</v>
      </c>
      <c r="B183" s="221">
        <v>1000</v>
      </c>
      <c r="C183" s="222"/>
      <c r="D183" s="221">
        <v>1000</v>
      </c>
      <c r="E183" s="222"/>
      <c r="F183" s="222"/>
      <c r="G183" s="222">
        <v>1</v>
      </c>
      <c r="H183" s="222"/>
      <c r="I183" s="221">
        <v>0</v>
      </c>
      <c r="J183" s="221">
        <v>0</v>
      </c>
      <c r="K183" s="221">
        <v>0</v>
      </c>
      <c r="L183" s="221">
        <v>1000</v>
      </c>
      <c r="M183" s="223"/>
      <c r="N183" s="221">
        <v>0</v>
      </c>
      <c r="O183" s="221">
        <v>0</v>
      </c>
      <c r="P183" s="221">
        <v>0</v>
      </c>
      <c r="Q183" s="221">
        <v>0</v>
      </c>
      <c r="R183" s="221">
        <v>1000</v>
      </c>
      <c r="S183" s="222">
        <v>1536</v>
      </c>
      <c r="T183" s="221">
        <v>1536000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0"/>
      <c r="AF183" s="220"/>
      <c r="AG183" s="222">
        <v>0</v>
      </c>
      <c r="AH183" s="224">
        <v>22</v>
      </c>
      <c r="AI183" s="224">
        <v>31</v>
      </c>
      <c r="AJ183" s="224">
        <v>22</v>
      </c>
      <c r="AK183" s="224">
        <v>360</v>
      </c>
      <c r="AL183" s="220"/>
      <c r="AM183" s="222"/>
      <c r="AN183" s="220"/>
      <c r="AO183" s="222"/>
      <c r="AP183" s="222">
        <v>0</v>
      </c>
      <c r="AQ183" s="222">
        <v>0</v>
      </c>
      <c r="AR183" s="224">
        <v>0</v>
      </c>
      <c r="AS183" s="224">
        <v>0</v>
      </c>
      <c r="AT183" s="221">
        <v>0</v>
      </c>
      <c r="AU183" s="221">
        <v>0</v>
      </c>
      <c r="AV183" s="221">
        <v>0</v>
      </c>
      <c r="AW183" s="221">
        <v>0</v>
      </c>
      <c r="AX183" s="221">
        <v>0</v>
      </c>
      <c r="AY183" s="221">
        <v>0</v>
      </c>
      <c r="AZ183" s="221">
        <v>0</v>
      </c>
      <c r="BA183" s="221">
        <v>0</v>
      </c>
      <c r="BB183" s="221">
        <v>0</v>
      </c>
      <c r="BC183" s="221">
        <v>0</v>
      </c>
      <c r="BD183" s="221">
        <v>0</v>
      </c>
      <c r="BE183" s="221">
        <v>0</v>
      </c>
      <c r="BF183" s="221">
        <v>0</v>
      </c>
      <c r="BG183" s="221">
        <v>0</v>
      </c>
      <c r="BH183" s="221">
        <v>0</v>
      </c>
      <c r="BI183" s="221">
        <v>0</v>
      </c>
      <c r="BJ183" s="221">
        <v>0</v>
      </c>
      <c r="BK183" s="221">
        <v>0</v>
      </c>
      <c r="BL183" s="221">
        <v>0</v>
      </c>
      <c r="BM183" s="221">
        <v>0</v>
      </c>
      <c r="BN183" s="221">
        <v>0</v>
      </c>
      <c r="BO183" s="221">
        <v>0</v>
      </c>
      <c r="BP183" s="221">
        <v>0</v>
      </c>
      <c r="BQ183" s="213" t="s">
        <v>102</v>
      </c>
    </row>
    <row r="184" spans="1:69" x14ac:dyDescent="0.3">
      <c r="A184" s="220">
        <v>46344</v>
      </c>
      <c r="B184" s="221">
        <v>1000</v>
      </c>
      <c r="C184" s="222"/>
      <c r="D184" s="221">
        <v>1000</v>
      </c>
      <c r="E184" s="222"/>
      <c r="F184" s="222"/>
      <c r="G184" s="222">
        <v>1</v>
      </c>
      <c r="H184" s="222"/>
      <c r="I184" s="221">
        <v>0</v>
      </c>
      <c r="J184" s="221">
        <v>0</v>
      </c>
      <c r="K184" s="221">
        <v>0</v>
      </c>
      <c r="L184" s="221">
        <v>1000</v>
      </c>
      <c r="M184" s="223"/>
      <c r="N184" s="221">
        <v>0</v>
      </c>
      <c r="O184" s="221">
        <v>0</v>
      </c>
      <c r="P184" s="221">
        <v>0</v>
      </c>
      <c r="Q184" s="221">
        <v>0</v>
      </c>
      <c r="R184" s="221">
        <v>1000</v>
      </c>
      <c r="S184" s="222">
        <v>1536</v>
      </c>
      <c r="T184" s="221">
        <v>1536000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0"/>
      <c r="AF184" s="220"/>
      <c r="AG184" s="222">
        <v>0</v>
      </c>
      <c r="AH184" s="224">
        <v>23</v>
      </c>
      <c r="AI184" s="224">
        <v>31</v>
      </c>
      <c r="AJ184" s="224">
        <v>23</v>
      </c>
      <c r="AK184" s="224">
        <v>360</v>
      </c>
      <c r="AL184" s="220"/>
      <c r="AM184" s="222"/>
      <c r="AN184" s="220"/>
      <c r="AO184" s="222"/>
      <c r="AP184" s="222">
        <v>0</v>
      </c>
      <c r="AQ184" s="222">
        <v>0</v>
      </c>
      <c r="AR184" s="224">
        <v>0</v>
      </c>
      <c r="AS184" s="224">
        <v>0</v>
      </c>
      <c r="AT184" s="221">
        <v>0</v>
      </c>
      <c r="AU184" s="221">
        <v>0</v>
      </c>
      <c r="AV184" s="221">
        <v>0</v>
      </c>
      <c r="AW184" s="221">
        <v>0</v>
      </c>
      <c r="AX184" s="221">
        <v>0</v>
      </c>
      <c r="AY184" s="221">
        <v>0</v>
      </c>
      <c r="AZ184" s="221">
        <v>0</v>
      </c>
      <c r="BA184" s="221">
        <v>0</v>
      </c>
      <c r="BB184" s="221">
        <v>0</v>
      </c>
      <c r="BC184" s="221">
        <v>0</v>
      </c>
      <c r="BD184" s="221">
        <v>0</v>
      </c>
      <c r="BE184" s="221">
        <v>0</v>
      </c>
      <c r="BF184" s="221">
        <v>0</v>
      </c>
      <c r="BG184" s="221">
        <v>0</v>
      </c>
      <c r="BH184" s="221">
        <v>0</v>
      </c>
      <c r="BI184" s="221">
        <v>0</v>
      </c>
      <c r="BJ184" s="221">
        <v>0</v>
      </c>
      <c r="BK184" s="221">
        <v>0</v>
      </c>
      <c r="BL184" s="221">
        <v>0</v>
      </c>
      <c r="BM184" s="221">
        <v>0</v>
      </c>
      <c r="BN184" s="221">
        <v>0</v>
      </c>
      <c r="BO184" s="221">
        <v>0</v>
      </c>
      <c r="BP184" s="221">
        <v>0</v>
      </c>
      <c r="BQ184" s="213" t="s">
        <v>102</v>
      </c>
    </row>
    <row r="185" spans="1:69" x14ac:dyDescent="0.3">
      <c r="A185" s="220">
        <v>46345</v>
      </c>
      <c r="B185" s="221">
        <v>1000</v>
      </c>
      <c r="C185" s="222"/>
      <c r="D185" s="221">
        <v>1000</v>
      </c>
      <c r="E185" s="222"/>
      <c r="F185" s="222"/>
      <c r="G185" s="222">
        <v>1</v>
      </c>
      <c r="H185" s="222"/>
      <c r="I185" s="221">
        <v>0</v>
      </c>
      <c r="J185" s="221">
        <v>0</v>
      </c>
      <c r="K185" s="221">
        <v>0</v>
      </c>
      <c r="L185" s="221">
        <v>1000</v>
      </c>
      <c r="M185" s="223"/>
      <c r="N185" s="221">
        <v>0</v>
      </c>
      <c r="O185" s="221">
        <v>0</v>
      </c>
      <c r="P185" s="221">
        <v>0</v>
      </c>
      <c r="Q185" s="221">
        <v>0</v>
      </c>
      <c r="R185" s="221">
        <v>1000</v>
      </c>
      <c r="S185" s="222">
        <v>1536</v>
      </c>
      <c r="T185" s="221">
        <v>1536000</v>
      </c>
      <c r="U185" s="221">
        <v>0</v>
      </c>
      <c r="V185" s="221">
        <v>0</v>
      </c>
      <c r="W185" s="221">
        <v>0</v>
      </c>
      <c r="X185" s="221">
        <v>0</v>
      </c>
      <c r="Y185" s="221">
        <v>0</v>
      </c>
      <c r="Z185" s="221">
        <v>0</v>
      </c>
      <c r="AA185" s="221">
        <v>0</v>
      </c>
      <c r="AB185" s="221">
        <v>0</v>
      </c>
      <c r="AC185" s="221">
        <v>0</v>
      </c>
      <c r="AD185" s="221">
        <v>0</v>
      </c>
      <c r="AE185" s="220"/>
      <c r="AF185" s="220"/>
      <c r="AG185" s="222">
        <v>0</v>
      </c>
      <c r="AH185" s="224">
        <v>24</v>
      </c>
      <c r="AI185" s="224">
        <v>31</v>
      </c>
      <c r="AJ185" s="224">
        <v>24</v>
      </c>
      <c r="AK185" s="224">
        <v>360</v>
      </c>
      <c r="AL185" s="220"/>
      <c r="AM185" s="222"/>
      <c r="AN185" s="220"/>
      <c r="AO185" s="222"/>
      <c r="AP185" s="222">
        <v>0</v>
      </c>
      <c r="AQ185" s="222">
        <v>0</v>
      </c>
      <c r="AR185" s="224">
        <v>0</v>
      </c>
      <c r="AS185" s="224">
        <v>0</v>
      </c>
      <c r="AT185" s="221">
        <v>0</v>
      </c>
      <c r="AU185" s="221">
        <v>0</v>
      </c>
      <c r="AV185" s="221">
        <v>0</v>
      </c>
      <c r="AW185" s="221">
        <v>0</v>
      </c>
      <c r="AX185" s="221">
        <v>0</v>
      </c>
      <c r="AY185" s="221">
        <v>0</v>
      </c>
      <c r="AZ185" s="221">
        <v>0</v>
      </c>
      <c r="BA185" s="221">
        <v>0</v>
      </c>
      <c r="BB185" s="221">
        <v>0</v>
      </c>
      <c r="BC185" s="221">
        <v>0</v>
      </c>
      <c r="BD185" s="221">
        <v>0</v>
      </c>
      <c r="BE185" s="221">
        <v>0</v>
      </c>
      <c r="BF185" s="221">
        <v>0</v>
      </c>
      <c r="BG185" s="221">
        <v>0</v>
      </c>
      <c r="BH185" s="221">
        <v>0</v>
      </c>
      <c r="BI185" s="221">
        <v>0</v>
      </c>
      <c r="BJ185" s="221">
        <v>0</v>
      </c>
      <c r="BK185" s="221">
        <v>0</v>
      </c>
      <c r="BL185" s="221">
        <v>0</v>
      </c>
      <c r="BM185" s="221">
        <v>0</v>
      </c>
      <c r="BN185" s="221">
        <v>0</v>
      </c>
      <c r="BO185" s="221">
        <v>0</v>
      </c>
      <c r="BP185" s="221">
        <v>0</v>
      </c>
      <c r="BQ185" s="213" t="s">
        <v>102</v>
      </c>
    </row>
    <row r="186" spans="1:69" x14ac:dyDescent="0.3">
      <c r="A186" s="220">
        <v>46346</v>
      </c>
      <c r="B186" s="221">
        <v>1000</v>
      </c>
      <c r="C186" s="222"/>
      <c r="D186" s="221">
        <v>1000</v>
      </c>
      <c r="E186" s="222"/>
      <c r="F186" s="222"/>
      <c r="G186" s="222">
        <v>1</v>
      </c>
      <c r="H186" s="222"/>
      <c r="I186" s="221">
        <v>0</v>
      </c>
      <c r="J186" s="221">
        <v>0</v>
      </c>
      <c r="K186" s="221">
        <v>0</v>
      </c>
      <c r="L186" s="221">
        <v>1000</v>
      </c>
      <c r="M186" s="223"/>
      <c r="N186" s="221">
        <v>0</v>
      </c>
      <c r="O186" s="221">
        <v>0</v>
      </c>
      <c r="P186" s="221">
        <v>0</v>
      </c>
      <c r="Q186" s="221">
        <v>0</v>
      </c>
      <c r="R186" s="221">
        <v>1000</v>
      </c>
      <c r="S186" s="222">
        <v>1536</v>
      </c>
      <c r="T186" s="221">
        <v>1536000</v>
      </c>
      <c r="U186" s="221">
        <v>0</v>
      </c>
      <c r="V186" s="221">
        <v>0</v>
      </c>
      <c r="W186" s="221">
        <v>0</v>
      </c>
      <c r="X186" s="221">
        <v>0</v>
      </c>
      <c r="Y186" s="221">
        <v>0</v>
      </c>
      <c r="Z186" s="221">
        <v>0</v>
      </c>
      <c r="AA186" s="221">
        <v>0</v>
      </c>
      <c r="AB186" s="221">
        <v>0</v>
      </c>
      <c r="AC186" s="221">
        <v>0</v>
      </c>
      <c r="AD186" s="221">
        <v>0</v>
      </c>
      <c r="AE186" s="220"/>
      <c r="AF186" s="220"/>
      <c r="AG186" s="222">
        <v>0</v>
      </c>
      <c r="AH186" s="224">
        <v>25</v>
      </c>
      <c r="AI186" s="224">
        <v>31</v>
      </c>
      <c r="AJ186" s="224">
        <v>25</v>
      </c>
      <c r="AK186" s="224">
        <v>360</v>
      </c>
      <c r="AL186" s="220"/>
      <c r="AM186" s="222"/>
      <c r="AN186" s="220"/>
      <c r="AO186" s="222"/>
      <c r="AP186" s="222">
        <v>0</v>
      </c>
      <c r="AQ186" s="222">
        <v>0</v>
      </c>
      <c r="AR186" s="224">
        <v>0</v>
      </c>
      <c r="AS186" s="224">
        <v>0</v>
      </c>
      <c r="AT186" s="221">
        <v>0</v>
      </c>
      <c r="AU186" s="221">
        <v>0</v>
      </c>
      <c r="AV186" s="221">
        <v>0</v>
      </c>
      <c r="AW186" s="221">
        <v>0</v>
      </c>
      <c r="AX186" s="221">
        <v>0</v>
      </c>
      <c r="AY186" s="221">
        <v>0</v>
      </c>
      <c r="AZ186" s="221">
        <v>0</v>
      </c>
      <c r="BA186" s="221">
        <v>0</v>
      </c>
      <c r="BB186" s="221">
        <v>0</v>
      </c>
      <c r="BC186" s="221">
        <v>0</v>
      </c>
      <c r="BD186" s="221">
        <v>0</v>
      </c>
      <c r="BE186" s="221">
        <v>0</v>
      </c>
      <c r="BF186" s="221">
        <v>0</v>
      </c>
      <c r="BG186" s="221">
        <v>0</v>
      </c>
      <c r="BH186" s="221">
        <v>0</v>
      </c>
      <c r="BI186" s="221">
        <v>0</v>
      </c>
      <c r="BJ186" s="221">
        <v>0</v>
      </c>
      <c r="BK186" s="221">
        <v>0</v>
      </c>
      <c r="BL186" s="221">
        <v>0</v>
      </c>
      <c r="BM186" s="221">
        <v>0</v>
      </c>
      <c r="BN186" s="221">
        <v>0</v>
      </c>
      <c r="BO186" s="221">
        <v>0</v>
      </c>
      <c r="BP186" s="221">
        <v>0</v>
      </c>
      <c r="BQ186" s="213" t="s">
        <v>102</v>
      </c>
    </row>
    <row r="187" spans="1:69" x14ac:dyDescent="0.3">
      <c r="A187" s="220">
        <v>46347</v>
      </c>
      <c r="B187" s="221">
        <v>1000</v>
      </c>
      <c r="C187" s="222"/>
      <c r="D187" s="221">
        <v>1000</v>
      </c>
      <c r="E187" s="222"/>
      <c r="F187" s="222"/>
      <c r="G187" s="222">
        <v>1</v>
      </c>
      <c r="H187" s="222"/>
      <c r="I187" s="221">
        <v>0</v>
      </c>
      <c r="J187" s="221">
        <v>0</v>
      </c>
      <c r="K187" s="221">
        <v>0</v>
      </c>
      <c r="L187" s="221">
        <v>1000</v>
      </c>
      <c r="M187" s="223"/>
      <c r="N187" s="221">
        <v>0</v>
      </c>
      <c r="O187" s="221">
        <v>0</v>
      </c>
      <c r="P187" s="221">
        <v>0</v>
      </c>
      <c r="Q187" s="221">
        <v>0</v>
      </c>
      <c r="R187" s="221">
        <v>1000</v>
      </c>
      <c r="S187" s="222">
        <v>1536</v>
      </c>
      <c r="T187" s="221">
        <v>1536000</v>
      </c>
      <c r="U187" s="221">
        <v>0</v>
      </c>
      <c r="V187" s="221">
        <v>0</v>
      </c>
      <c r="W187" s="221">
        <v>0</v>
      </c>
      <c r="X187" s="221">
        <v>0</v>
      </c>
      <c r="Y187" s="221">
        <v>0</v>
      </c>
      <c r="Z187" s="221">
        <v>0</v>
      </c>
      <c r="AA187" s="221">
        <v>0</v>
      </c>
      <c r="AB187" s="221">
        <v>0</v>
      </c>
      <c r="AC187" s="221">
        <v>0</v>
      </c>
      <c r="AD187" s="221">
        <v>0</v>
      </c>
      <c r="AE187" s="220"/>
      <c r="AF187" s="220"/>
      <c r="AG187" s="222">
        <v>0</v>
      </c>
      <c r="AH187" s="224">
        <v>26</v>
      </c>
      <c r="AI187" s="224">
        <v>31</v>
      </c>
      <c r="AJ187" s="224">
        <v>26</v>
      </c>
      <c r="AK187" s="224">
        <v>360</v>
      </c>
      <c r="AL187" s="220"/>
      <c r="AM187" s="222"/>
      <c r="AN187" s="220"/>
      <c r="AO187" s="222"/>
      <c r="AP187" s="222">
        <v>0</v>
      </c>
      <c r="AQ187" s="222">
        <v>0</v>
      </c>
      <c r="AR187" s="224">
        <v>0</v>
      </c>
      <c r="AS187" s="224">
        <v>0</v>
      </c>
      <c r="AT187" s="221">
        <v>0</v>
      </c>
      <c r="AU187" s="221">
        <v>0</v>
      </c>
      <c r="AV187" s="221">
        <v>0</v>
      </c>
      <c r="AW187" s="221">
        <v>0</v>
      </c>
      <c r="AX187" s="221">
        <v>0</v>
      </c>
      <c r="AY187" s="221">
        <v>0</v>
      </c>
      <c r="AZ187" s="221">
        <v>0</v>
      </c>
      <c r="BA187" s="221">
        <v>0</v>
      </c>
      <c r="BB187" s="221">
        <v>0</v>
      </c>
      <c r="BC187" s="221">
        <v>0</v>
      </c>
      <c r="BD187" s="221">
        <v>0</v>
      </c>
      <c r="BE187" s="221">
        <v>0</v>
      </c>
      <c r="BF187" s="221">
        <v>0</v>
      </c>
      <c r="BG187" s="221">
        <v>0</v>
      </c>
      <c r="BH187" s="221">
        <v>0</v>
      </c>
      <c r="BI187" s="221">
        <v>0</v>
      </c>
      <c r="BJ187" s="221">
        <v>0</v>
      </c>
      <c r="BK187" s="221">
        <v>0</v>
      </c>
      <c r="BL187" s="221">
        <v>0</v>
      </c>
      <c r="BM187" s="221">
        <v>0</v>
      </c>
      <c r="BN187" s="221">
        <v>0</v>
      </c>
      <c r="BO187" s="221">
        <v>0</v>
      </c>
      <c r="BP187" s="221">
        <v>0</v>
      </c>
      <c r="BQ187" s="213" t="s">
        <v>102</v>
      </c>
    </row>
    <row r="188" spans="1:69" x14ac:dyDescent="0.3">
      <c r="A188" s="220">
        <v>46348</v>
      </c>
      <c r="B188" s="221">
        <v>1000</v>
      </c>
      <c r="C188" s="222"/>
      <c r="D188" s="221">
        <v>1000</v>
      </c>
      <c r="E188" s="222"/>
      <c r="F188" s="222"/>
      <c r="G188" s="222">
        <v>1</v>
      </c>
      <c r="H188" s="222"/>
      <c r="I188" s="221">
        <v>0</v>
      </c>
      <c r="J188" s="221">
        <v>0</v>
      </c>
      <c r="K188" s="221">
        <v>0</v>
      </c>
      <c r="L188" s="221">
        <v>1000</v>
      </c>
      <c r="M188" s="223"/>
      <c r="N188" s="221">
        <v>0</v>
      </c>
      <c r="O188" s="221">
        <v>0</v>
      </c>
      <c r="P188" s="221">
        <v>0</v>
      </c>
      <c r="Q188" s="221">
        <v>0</v>
      </c>
      <c r="R188" s="221">
        <v>1000</v>
      </c>
      <c r="S188" s="222">
        <v>1536</v>
      </c>
      <c r="T188" s="221">
        <v>1536000</v>
      </c>
      <c r="U188" s="221">
        <v>0</v>
      </c>
      <c r="V188" s="221">
        <v>0</v>
      </c>
      <c r="W188" s="221">
        <v>0</v>
      </c>
      <c r="X188" s="221">
        <v>0</v>
      </c>
      <c r="Y188" s="221">
        <v>0</v>
      </c>
      <c r="Z188" s="221">
        <v>0</v>
      </c>
      <c r="AA188" s="221">
        <v>0</v>
      </c>
      <c r="AB188" s="221">
        <v>0</v>
      </c>
      <c r="AC188" s="221">
        <v>0</v>
      </c>
      <c r="AD188" s="221">
        <v>0</v>
      </c>
      <c r="AE188" s="220"/>
      <c r="AF188" s="220"/>
      <c r="AG188" s="222">
        <v>0</v>
      </c>
      <c r="AH188" s="224">
        <v>27</v>
      </c>
      <c r="AI188" s="224">
        <v>31</v>
      </c>
      <c r="AJ188" s="224">
        <v>27</v>
      </c>
      <c r="AK188" s="224">
        <v>360</v>
      </c>
      <c r="AL188" s="220"/>
      <c r="AM188" s="222"/>
      <c r="AN188" s="220"/>
      <c r="AO188" s="222"/>
      <c r="AP188" s="222">
        <v>0</v>
      </c>
      <c r="AQ188" s="222">
        <v>0</v>
      </c>
      <c r="AR188" s="224">
        <v>0</v>
      </c>
      <c r="AS188" s="224">
        <v>0</v>
      </c>
      <c r="AT188" s="221">
        <v>0</v>
      </c>
      <c r="AU188" s="221">
        <v>0</v>
      </c>
      <c r="AV188" s="221">
        <v>0</v>
      </c>
      <c r="AW188" s="221">
        <v>0</v>
      </c>
      <c r="AX188" s="221">
        <v>0</v>
      </c>
      <c r="AY188" s="221">
        <v>0</v>
      </c>
      <c r="AZ188" s="221">
        <v>0</v>
      </c>
      <c r="BA188" s="221">
        <v>0</v>
      </c>
      <c r="BB188" s="221">
        <v>0</v>
      </c>
      <c r="BC188" s="221">
        <v>0</v>
      </c>
      <c r="BD188" s="221">
        <v>0</v>
      </c>
      <c r="BE188" s="221">
        <v>0</v>
      </c>
      <c r="BF188" s="221">
        <v>0</v>
      </c>
      <c r="BG188" s="221">
        <v>0</v>
      </c>
      <c r="BH188" s="221">
        <v>0</v>
      </c>
      <c r="BI188" s="221">
        <v>0</v>
      </c>
      <c r="BJ188" s="221">
        <v>0</v>
      </c>
      <c r="BK188" s="221">
        <v>0</v>
      </c>
      <c r="BL188" s="221">
        <v>0</v>
      </c>
      <c r="BM188" s="221">
        <v>0</v>
      </c>
      <c r="BN188" s="221">
        <v>0</v>
      </c>
      <c r="BO188" s="221">
        <v>0</v>
      </c>
      <c r="BP188" s="221">
        <v>0</v>
      </c>
      <c r="BQ188" s="213" t="s">
        <v>102</v>
      </c>
    </row>
    <row r="189" spans="1:69" x14ac:dyDescent="0.3">
      <c r="A189" s="220">
        <v>46349</v>
      </c>
      <c r="B189" s="221">
        <v>1000</v>
      </c>
      <c r="C189" s="222"/>
      <c r="D189" s="221">
        <v>1000</v>
      </c>
      <c r="E189" s="222"/>
      <c r="F189" s="222"/>
      <c r="G189" s="222">
        <v>1</v>
      </c>
      <c r="H189" s="222"/>
      <c r="I189" s="221">
        <v>0</v>
      </c>
      <c r="J189" s="221">
        <v>0</v>
      </c>
      <c r="K189" s="221">
        <v>0</v>
      </c>
      <c r="L189" s="221">
        <v>1000</v>
      </c>
      <c r="M189" s="223"/>
      <c r="N189" s="221">
        <v>0</v>
      </c>
      <c r="O189" s="221">
        <v>0</v>
      </c>
      <c r="P189" s="221">
        <v>0</v>
      </c>
      <c r="Q189" s="221">
        <v>0</v>
      </c>
      <c r="R189" s="221">
        <v>1000</v>
      </c>
      <c r="S189" s="222">
        <v>1536</v>
      </c>
      <c r="T189" s="221">
        <v>1536000</v>
      </c>
      <c r="U189" s="221">
        <v>0</v>
      </c>
      <c r="V189" s="221">
        <v>0</v>
      </c>
      <c r="W189" s="221">
        <v>0</v>
      </c>
      <c r="X189" s="221">
        <v>0</v>
      </c>
      <c r="Y189" s="221">
        <v>0</v>
      </c>
      <c r="Z189" s="221">
        <v>0</v>
      </c>
      <c r="AA189" s="221">
        <v>0</v>
      </c>
      <c r="AB189" s="221">
        <v>0</v>
      </c>
      <c r="AC189" s="221">
        <v>0</v>
      </c>
      <c r="AD189" s="221">
        <v>0</v>
      </c>
      <c r="AE189" s="220"/>
      <c r="AF189" s="220"/>
      <c r="AG189" s="222">
        <v>0</v>
      </c>
      <c r="AH189" s="224">
        <v>28</v>
      </c>
      <c r="AI189" s="224">
        <v>31</v>
      </c>
      <c r="AJ189" s="224">
        <v>28</v>
      </c>
      <c r="AK189" s="224">
        <v>360</v>
      </c>
      <c r="AL189" s="220"/>
      <c r="AM189" s="222"/>
      <c r="AN189" s="220"/>
      <c r="AO189" s="222"/>
      <c r="AP189" s="222">
        <v>0</v>
      </c>
      <c r="AQ189" s="222">
        <v>0</v>
      </c>
      <c r="AR189" s="224">
        <v>0</v>
      </c>
      <c r="AS189" s="224">
        <v>0</v>
      </c>
      <c r="AT189" s="221">
        <v>0</v>
      </c>
      <c r="AU189" s="221">
        <v>0</v>
      </c>
      <c r="AV189" s="221">
        <v>0</v>
      </c>
      <c r="AW189" s="221">
        <v>0</v>
      </c>
      <c r="AX189" s="221">
        <v>0</v>
      </c>
      <c r="AY189" s="221">
        <v>0</v>
      </c>
      <c r="AZ189" s="221">
        <v>0</v>
      </c>
      <c r="BA189" s="221">
        <v>0</v>
      </c>
      <c r="BB189" s="221">
        <v>0</v>
      </c>
      <c r="BC189" s="221">
        <v>0</v>
      </c>
      <c r="BD189" s="221">
        <v>0</v>
      </c>
      <c r="BE189" s="221">
        <v>0</v>
      </c>
      <c r="BF189" s="221">
        <v>0</v>
      </c>
      <c r="BG189" s="221">
        <v>0</v>
      </c>
      <c r="BH189" s="221">
        <v>0</v>
      </c>
      <c r="BI189" s="221">
        <v>0</v>
      </c>
      <c r="BJ189" s="221">
        <v>0</v>
      </c>
      <c r="BK189" s="221">
        <v>0</v>
      </c>
      <c r="BL189" s="221">
        <v>0</v>
      </c>
      <c r="BM189" s="221">
        <v>0</v>
      </c>
      <c r="BN189" s="221">
        <v>0</v>
      </c>
      <c r="BO189" s="221">
        <v>0</v>
      </c>
      <c r="BP189" s="221">
        <v>0</v>
      </c>
      <c r="BQ189" s="213" t="s">
        <v>102</v>
      </c>
    </row>
    <row r="190" spans="1:69" x14ac:dyDescent="0.3">
      <c r="A190" s="220">
        <v>46350</v>
      </c>
      <c r="B190" s="221">
        <v>1000</v>
      </c>
      <c r="C190" s="222"/>
      <c r="D190" s="221">
        <v>1000</v>
      </c>
      <c r="E190" s="222"/>
      <c r="F190" s="222"/>
      <c r="G190" s="222">
        <v>1</v>
      </c>
      <c r="H190" s="222"/>
      <c r="I190" s="221">
        <v>0</v>
      </c>
      <c r="J190" s="221">
        <v>0</v>
      </c>
      <c r="K190" s="221">
        <v>0</v>
      </c>
      <c r="L190" s="221">
        <v>1000</v>
      </c>
      <c r="M190" s="223"/>
      <c r="N190" s="221">
        <v>0</v>
      </c>
      <c r="O190" s="221">
        <v>0</v>
      </c>
      <c r="P190" s="221">
        <v>0</v>
      </c>
      <c r="Q190" s="221">
        <v>0</v>
      </c>
      <c r="R190" s="221">
        <v>1000</v>
      </c>
      <c r="S190" s="222">
        <v>1536</v>
      </c>
      <c r="T190" s="221">
        <v>1536000</v>
      </c>
      <c r="U190" s="221">
        <v>0</v>
      </c>
      <c r="V190" s="221">
        <v>0</v>
      </c>
      <c r="W190" s="221">
        <v>0</v>
      </c>
      <c r="X190" s="221">
        <v>0</v>
      </c>
      <c r="Y190" s="221">
        <v>0</v>
      </c>
      <c r="Z190" s="221">
        <v>0</v>
      </c>
      <c r="AA190" s="221">
        <v>0</v>
      </c>
      <c r="AB190" s="221">
        <v>0</v>
      </c>
      <c r="AC190" s="221">
        <v>0</v>
      </c>
      <c r="AD190" s="221">
        <v>0</v>
      </c>
      <c r="AE190" s="220"/>
      <c r="AF190" s="220"/>
      <c r="AG190" s="222">
        <v>0</v>
      </c>
      <c r="AH190" s="224">
        <v>29</v>
      </c>
      <c r="AI190" s="224">
        <v>31</v>
      </c>
      <c r="AJ190" s="224">
        <v>29</v>
      </c>
      <c r="AK190" s="224">
        <v>360</v>
      </c>
      <c r="AL190" s="220"/>
      <c r="AM190" s="222"/>
      <c r="AN190" s="220"/>
      <c r="AO190" s="222"/>
      <c r="AP190" s="222">
        <v>0</v>
      </c>
      <c r="AQ190" s="222">
        <v>0</v>
      </c>
      <c r="AR190" s="224">
        <v>0</v>
      </c>
      <c r="AS190" s="224">
        <v>0</v>
      </c>
      <c r="AT190" s="221">
        <v>0</v>
      </c>
      <c r="AU190" s="221">
        <v>0</v>
      </c>
      <c r="AV190" s="221">
        <v>0</v>
      </c>
      <c r="AW190" s="221">
        <v>0</v>
      </c>
      <c r="AX190" s="221">
        <v>0</v>
      </c>
      <c r="AY190" s="221">
        <v>0</v>
      </c>
      <c r="AZ190" s="221">
        <v>0</v>
      </c>
      <c r="BA190" s="221">
        <v>0</v>
      </c>
      <c r="BB190" s="221">
        <v>0</v>
      </c>
      <c r="BC190" s="221">
        <v>0</v>
      </c>
      <c r="BD190" s="221">
        <v>0</v>
      </c>
      <c r="BE190" s="221">
        <v>0</v>
      </c>
      <c r="BF190" s="221">
        <v>0</v>
      </c>
      <c r="BG190" s="221">
        <v>0</v>
      </c>
      <c r="BH190" s="221">
        <v>0</v>
      </c>
      <c r="BI190" s="221">
        <v>0</v>
      </c>
      <c r="BJ190" s="221">
        <v>0</v>
      </c>
      <c r="BK190" s="221">
        <v>0</v>
      </c>
      <c r="BL190" s="221">
        <v>0</v>
      </c>
      <c r="BM190" s="221">
        <v>0</v>
      </c>
      <c r="BN190" s="221">
        <v>0</v>
      </c>
      <c r="BO190" s="221">
        <v>0</v>
      </c>
      <c r="BP190" s="221">
        <v>0</v>
      </c>
      <c r="BQ190" s="213" t="s">
        <v>102</v>
      </c>
    </row>
    <row r="191" spans="1:69" x14ac:dyDescent="0.3">
      <c r="A191" s="220">
        <v>46351</v>
      </c>
      <c r="B191" s="221">
        <v>1000</v>
      </c>
      <c r="C191" s="222"/>
      <c r="D191" s="221">
        <v>1000</v>
      </c>
      <c r="E191" s="222"/>
      <c r="F191" s="222"/>
      <c r="G191" s="222">
        <v>1</v>
      </c>
      <c r="H191" s="222"/>
      <c r="I191" s="221">
        <v>0</v>
      </c>
      <c r="J191" s="221">
        <v>0</v>
      </c>
      <c r="K191" s="221">
        <v>0</v>
      </c>
      <c r="L191" s="221">
        <v>1000</v>
      </c>
      <c r="M191" s="223"/>
      <c r="N191" s="221">
        <v>0</v>
      </c>
      <c r="O191" s="221">
        <v>0</v>
      </c>
      <c r="P191" s="221">
        <v>0</v>
      </c>
      <c r="Q191" s="221">
        <v>0</v>
      </c>
      <c r="R191" s="221">
        <v>1000</v>
      </c>
      <c r="S191" s="222">
        <v>1536</v>
      </c>
      <c r="T191" s="221">
        <v>1536000</v>
      </c>
      <c r="U191" s="221">
        <v>0</v>
      </c>
      <c r="V191" s="221">
        <v>0</v>
      </c>
      <c r="W191" s="221">
        <v>0</v>
      </c>
      <c r="X191" s="221">
        <v>0</v>
      </c>
      <c r="Y191" s="221">
        <v>0</v>
      </c>
      <c r="Z191" s="221">
        <v>0</v>
      </c>
      <c r="AA191" s="221">
        <v>0</v>
      </c>
      <c r="AB191" s="221">
        <v>0</v>
      </c>
      <c r="AC191" s="221">
        <v>0</v>
      </c>
      <c r="AD191" s="221">
        <v>0</v>
      </c>
      <c r="AE191" s="220"/>
      <c r="AF191" s="220"/>
      <c r="AG191" s="222">
        <v>0</v>
      </c>
      <c r="AH191" s="224">
        <v>30</v>
      </c>
      <c r="AI191" s="224">
        <v>31</v>
      </c>
      <c r="AJ191" s="224">
        <v>30</v>
      </c>
      <c r="AK191" s="224">
        <v>360</v>
      </c>
      <c r="AL191" s="220"/>
      <c r="AM191" s="222"/>
      <c r="AN191" s="220"/>
      <c r="AO191" s="222"/>
      <c r="AP191" s="222">
        <v>0</v>
      </c>
      <c r="AQ191" s="222">
        <v>0</v>
      </c>
      <c r="AR191" s="224">
        <v>0</v>
      </c>
      <c r="AS191" s="224">
        <v>0</v>
      </c>
      <c r="AT191" s="221">
        <v>0</v>
      </c>
      <c r="AU191" s="221">
        <v>0</v>
      </c>
      <c r="AV191" s="221">
        <v>0</v>
      </c>
      <c r="AW191" s="221">
        <v>0</v>
      </c>
      <c r="AX191" s="221">
        <v>0</v>
      </c>
      <c r="AY191" s="221">
        <v>0</v>
      </c>
      <c r="AZ191" s="221">
        <v>0</v>
      </c>
      <c r="BA191" s="221">
        <v>0</v>
      </c>
      <c r="BB191" s="221">
        <v>0</v>
      </c>
      <c r="BC191" s="221">
        <v>0</v>
      </c>
      <c r="BD191" s="221">
        <v>0</v>
      </c>
      <c r="BE191" s="221">
        <v>0</v>
      </c>
      <c r="BF191" s="221">
        <v>0</v>
      </c>
      <c r="BG191" s="221">
        <v>0</v>
      </c>
      <c r="BH191" s="221">
        <v>0</v>
      </c>
      <c r="BI191" s="221">
        <v>0</v>
      </c>
      <c r="BJ191" s="221">
        <v>0</v>
      </c>
      <c r="BK191" s="221">
        <v>0</v>
      </c>
      <c r="BL191" s="221">
        <v>0</v>
      </c>
      <c r="BM191" s="221">
        <v>0</v>
      </c>
      <c r="BN191" s="221">
        <v>0</v>
      </c>
      <c r="BO191" s="221">
        <v>0</v>
      </c>
      <c r="BP191" s="221">
        <v>0</v>
      </c>
      <c r="BQ191" s="213" t="s">
        <v>102</v>
      </c>
    </row>
    <row r="192" spans="1:69" x14ac:dyDescent="0.3">
      <c r="A192" s="214">
        <v>46352</v>
      </c>
      <c r="B192" s="215">
        <v>1000</v>
      </c>
      <c r="C192" s="216"/>
      <c r="D192" s="215">
        <v>1000</v>
      </c>
      <c r="E192" s="216"/>
      <c r="F192" s="216"/>
      <c r="G192" s="216">
        <v>1</v>
      </c>
      <c r="H192" s="216"/>
      <c r="I192" s="215">
        <v>0</v>
      </c>
      <c r="J192" s="215">
        <v>0</v>
      </c>
      <c r="K192" s="215">
        <v>0</v>
      </c>
      <c r="L192" s="215">
        <v>1000</v>
      </c>
      <c r="M192" s="217">
        <v>0</v>
      </c>
      <c r="N192" s="215">
        <v>0</v>
      </c>
      <c r="O192" s="215">
        <v>0</v>
      </c>
      <c r="P192" s="215">
        <v>0</v>
      </c>
      <c r="Q192" s="215">
        <v>0</v>
      </c>
      <c r="R192" s="215">
        <v>1000</v>
      </c>
      <c r="S192" s="216">
        <v>1536</v>
      </c>
      <c r="T192" s="215">
        <v>1536000</v>
      </c>
      <c r="U192" s="215">
        <v>0</v>
      </c>
      <c r="V192" s="215">
        <v>0</v>
      </c>
      <c r="W192" s="215">
        <v>0</v>
      </c>
      <c r="X192" s="215">
        <v>0</v>
      </c>
      <c r="Y192" s="215">
        <v>0</v>
      </c>
      <c r="Z192" s="215">
        <v>0</v>
      </c>
      <c r="AA192" s="215">
        <v>0</v>
      </c>
      <c r="AB192" s="215">
        <v>0</v>
      </c>
      <c r="AC192" s="215">
        <v>0</v>
      </c>
      <c r="AD192" s="215">
        <v>0</v>
      </c>
      <c r="AE192" s="214"/>
      <c r="AF192" s="214"/>
      <c r="AG192" s="216">
        <v>0</v>
      </c>
      <c r="AH192" s="218">
        <v>31</v>
      </c>
      <c r="AI192" s="218">
        <v>31</v>
      </c>
      <c r="AJ192" s="218">
        <v>31</v>
      </c>
      <c r="AK192" s="218">
        <v>360</v>
      </c>
      <c r="AL192" s="214"/>
      <c r="AM192" s="216"/>
      <c r="AN192" s="214"/>
      <c r="AO192" s="216"/>
      <c r="AP192" s="216">
        <v>0</v>
      </c>
      <c r="AQ192" s="216">
        <v>0</v>
      </c>
      <c r="AR192" s="218">
        <v>0</v>
      </c>
      <c r="AS192" s="218">
        <v>0</v>
      </c>
      <c r="AT192" s="215">
        <v>0</v>
      </c>
      <c r="AU192" s="215">
        <v>0</v>
      </c>
      <c r="AV192" s="215">
        <v>0</v>
      </c>
      <c r="AW192" s="215">
        <v>0</v>
      </c>
      <c r="AX192" s="215">
        <v>0</v>
      </c>
      <c r="AY192" s="215">
        <v>0</v>
      </c>
      <c r="AZ192" s="215">
        <v>0</v>
      </c>
      <c r="BA192" s="215">
        <v>0</v>
      </c>
      <c r="BB192" s="215">
        <v>0</v>
      </c>
      <c r="BC192" s="215">
        <v>0</v>
      </c>
      <c r="BD192" s="215">
        <v>0</v>
      </c>
      <c r="BE192" s="215">
        <v>0</v>
      </c>
      <c r="BF192" s="215">
        <v>0</v>
      </c>
      <c r="BG192" s="215">
        <v>0</v>
      </c>
      <c r="BH192" s="215">
        <v>0</v>
      </c>
      <c r="BI192" s="215">
        <v>0</v>
      </c>
      <c r="BJ192" s="215">
        <v>0</v>
      </c>
      <c r="BK192" s="215">
        <v>0</v>
      </c>
      <c r="BL192" s="215">
        <v>0</v>
      </c>
      <c r="BM192" s="215">
        <v>0</v>
      </c>
      <c r="BN192" s="215">
        <v>0</v>
      </c>
      <c r="BO192" s="215">
        <v>0</v>
      </c>
      <c r="BP192" s="215">
        <v>0</v>
      </c>
      <c r="BQ192" s="219" t="s">
        <v>102</v>
      </c>
    </row>
    <row r="193" spans="1:69" x14ac:dyDescent="0.3">
      <c r="A193" s="220">
        <v>46353</v>
      </c>
      <c r="B193" s="221">
        <v>1000</v>
      </c>
      <c r="C193" s="222"/>
      <c r="D193" s="221">
        <v>1000</v>
      </c>
      <c r="E193" s="222"/>
      <c r="F193" s="222"/>
      <c r="G193" s="222">
        <v>1</v>
      </c>
      <c r="H193" s="222"/>
      <c r="I193" s="221">
        <v>0</v>
      </c>
      <c r="J193" s="221">
        <v>0</v>
      </c>
      <c r="K193" s="221">
        <v>0</v>
      </c>
      <c r="L193" s="221">
        <v>1000</v>
      </c>
      <c r="M193" s="223"/>
      <c r="N193" s="221">
        <v>0</v>
      </c>
      <c r="O193" s="221">
        <v>0</v>
      </c>
      <c r="P193" s="221">
        <v>0</v>
      </c>
      <c r="Q193" s="221">
        <v>0</v>
      </c>
      <c r="R193" s="221">
        <v>1000</v>
      </c>
      <c r="S193" s="222">
        <v>1536</v>
      </c>
      <c r="T193" s="221">
        <v>1536000</v>
      </c>
      <c r="U193" s="221">
        <v>0</v>
      </c>
      <c r="V193" s="221">
        <v>0</v>
      </c>
      <c r="W193" s="221">
        <v>0</v>
      </c>
      <c r="X193" s="221">
        <v>0</v>
      </c>
      <c r="Y193" s="221">
        <v>0</v>
      </c>
      <c r="Z193" s="221">
        <v>0</v>
      </c>
      <c r="AA193" s="221">
        <v>0</v>
      </c>
      <c r="AB193" s="221">
        <v>0</v>
      </c>
      <c r="AC193" s="221">
        <v>0</v>
      </c>
      <c r="AD193" s="221">
        <v>0</v>
      </c>
      <c r="AE193" s="220"/>
      <c r="AF193" s="220"/>
      <c r="AG193" s="222">
        <v>0</v>
      </c>
      <c r="AH193" s="224">
        <v>1</v>
      </c>
      <c r="AI193" s="224">
        <v>32</v>
      </c>
      <c r="AJ193" s="224">
        <v>1</v>
      </c>
      <c r="AK193" s="224">
        <v>360</v>
      </c>
      <c r="AL193" s="220"/>
      <c r="AM193" s="222"/>
      <c r="AN193" s="220"/>
      <c r="AO193" s="222"/>
      <c r="AP193" s="222">
        <v>0</v>
      </c>
      <c r="AQ193" s="222">
        <v>0</v>
      </c>
      <c r="AR193" s="224">
        <v>0</v>
      </c>
      <c r="AS193" s="224">
        <v>0</v>
      </c>
      <c r="AT193" s="221">
        <v>0</v>
      </c>
      <c r="AU193" s="221">
        <v>0</v>
      </c>
      <c r="AV193" s="221">
        <v>0</v>
      </c>
      <c r="AW193" s="221">
        <v>0</v>
      </c>
      <c r="AX193" s="221">
        <v>0</v>
      </c>
      <c r="AY193" s="221">
        <v>0</v>
      </c>
      <c r="AZ193" s="221">
        <v>0</v>
      </c>
      <c r="BA193" s="221">
        <v>0</v>
      </c>
      <c r="BB193" s="221">
        <v>0</v>
      </c>
      <c r="BC193" s="221">
        <v>0</v>
      </c>
      <c r="BD193" s="221">
        <v>0</v>
      </c>
      <c r="BE193" s="221">
        <v>0</v>
      </c>
      <c r="BF193" s="221">
        <v>0</v>
      </c>
      <c r="BG193" s="221">
        <v>0</v>
      </c>
      <c r="BH193" s="221">
        <v>0</v>
      </c>
      <c r="BI193" s="221">
        <v>0</v>
      </c>
      <c r="BJ193" s="221">
        <v>0</v>
      </c>
      <c r="BK193" s="221">
        <v>0</v>
      </c>
      <c r="BL193" s="221">
        <v>0</v>
      </c>
      <c r="BM193" s="221">
        <v>0</v>
      </c>
      <c r="BN193" s="221">
        <v>0</v>
      </c>
      <c r="BO193" s="221">
        <v>0</v>
      </c>
      <c r="BP193" s="221">
        <v>0</v>
      </c>
      <c r="BQ193" s="213" t="s">
        <v>102</v>
      </c>
    </row>
    <row r="194" spans="1:69" x14ac:dyDescent="0.3">
      <c r="A194" s="220">
        <v>46354</v>
      </c>
      <c r="B194" s="221">
        <v>1000</v>
      </c>
      <c r="C194" s="222"/>
      <c r="D194" s="221">
        <v>1000</v>
      </c>
      <c r="E194" s="222"/>
      <c r="F194" s="222"/>
      <c r="G194" s="222">
        <v>1</v>
      </c>
      <c r="H194" s="222"/>
      <c r="I194" s="221">
        <v>0</v>
      </c>
      <c r="J194" s="221">
        <v>0</v>
      </c>
      <c r="K194" s="221">
        <v>0</v>
      </c>
      <c r="L194" s="221">
        <v>1000</v>
      </c>
      <c r="M194" s="223"/>
      <c r="N194" s="221">
        <v>0</v>
      </c>
      <c r="O194" s="221">
        <v>0</v>
      </c>
      <c r="P194" s="221">
        <v>0</v>
      </c>
      <c r="Q194" s="221">
        <v>0</v>
      </c>
      <c r="R194" s="221">
        <v>1000</v>
      </c>
      <c r="S194" s="222">
        <v>1536</v>
      </c>
      <c r="T194" s="221">
        <v>1536000</v>
      </c>
      <c r="U194" s="221">
        <v>0</v>
      </c>
      <c r="V194" s="221">
        <v>0</v>
      </c>
      <c r="W194" s="221">
        <v>0</v>
      </c>
      <c r="X194" s="221">
        <v>0</v>
      </c>
      <c r="Y194" s="221">
        <v>0</v>
      </c>
      <c r="Z194" s="221">
        <v>0</v>
      </c>
      <c r="AA194" s="221">
        <v>0</v>
      </c>
      <c r="AB194" s="221">
        <v>0</v>
      </c>
      <c r="AC194" s="221">
        <v>0</v>
      </c>
      <c r="AD194" s="221">
        <v>0</v>
      </c>
      <c r="AE194" s="220"/>
      <c r="AF194" s="220"/>
      <c r="AG194" s="222">
        <v>0</v>
      </c>
      <c r="AH194" s="224">
        <v>2</v>
      </c>
      <c r="AI194" s="224">
        <v>32</v>
      </c>
      <c r="AJ194" s="224">
        <v>2</v>
      </c>
      <c r="AK194" s="224">
        <v>360</v>
      </c>
      <c r="AL194" s="220"/>
      <c r="AM194" s="222"/>
      <c r="AN194" s="220"/>
      <c r="AO194" s="222"/>
      <c r="AP194" s="222">
        <v>0</v>
      </c>
      <c r="AQ194" s="222">
        <v>0</v>
      </c>
      <c r="AR194" s="224">
        <v>0</v>
      </c>
      <c r="AS194" s="224">
        <v>0</v>
      </c>
      <c r="AT194" s="221">
        <v>0</v>
      </c>
      <c r="AU194" s="221">
        <v>0</v>
      </c>
      <c r="AV194" s="221">
        <v>0</v>
      </c>
      <c r="AW194" s="221">
        <v>0</v>
      </c>
      <c r="AX194" s="221">
        <v>0</v>
      </c>
      <c r="AY194" s="221">
        <v>0</v>
      </c>
      <c r="AZ194" s="221">
        <v>0</v>
      </c>
      <c r="BA194" s="221">
        <v>0</v>
      </c>
      <c r="BB194" s="221">
        <v>0</v>
      </c>
      <c r="BC194" s="221">
        <v>0</v>
      </c>
      <c r="BD194" s="221">
        <v>0</v>
      </c>
      <c r="BE194" s="221">
        <v>0</v>
      </c>
      <c r="BF194" s="221">
        <v>0</v>
      </c>
      <c r="BG194" s="221">
        <v>0</v>
      </c>
      <c r="BH194" s="221">
        <v>0</v>
      </c>
      <c r="BI194" s="221">
        <v>0</v>
      </c>
      <c r="BJ194" s="221">
        <v>0</v>
      </c>
      <c r="BK194" s="221">
        <v>0</v>
      </c>
      <c r="BL194" s="221">
        <v>0</v>
      </c>
      <c r="BM194" s="221">
        <v>0</v>
      </c>
      <c r="BN194" s="221">
        <v>0</v>
      </c>
      <c r="BO194" s="221">
        <v>0</v>
      </c>
      <c r="BP194" s="221">
        <v>0</v>
      </c>
      <c r="BQ194" s="213" t="s">
        <v>102</v>
      </c>
    </row>
    <row r="195" spans="1:69" x14ac:dyDescent="0.3">
      <c r="A195" s="220">
        <v>46355</v>
      </c>
      <c r="B195" s="221">
        <v>1000</v>
      </c>
      <c r="C195" s="222"/>
      <c r="D195" s="221">
        <v>1000</v>
      </c>
      <c r="E195" s="222"/>
      <c r="F195" s="222"/>
      <c r="G195" s="222">
        <v>1</v>
      </c>
      <c r="H195" s="222"/>
      <c r="I195" s="221">
        <v>0</v>
      </c>
      <c r="J195" s="221">
        <v>0</v>
      </c>
      <c r="K195" s="221">
        <v>0</v>
      </c>
      <c r="L195" s="221">
        <v>1000</v>
      </c>
      <c r="M195" s="223"/>
      <c r="N195" s="221">
        <v>0</v>
      </c>
      <c r="O195" s="221">
        <v>0</v>
      </c>
      <c r="P195" s="221">
        <v>0</v>
      </c>
      <c r="Q195" s="221">
        <v>0</v>
      </c>
      <c r="R195" s="221">
        <v>1000</v>
      </c>
      <c r="S195" s="222">
        <v>1536</v>
      </c>
      <c r="T195" s="221">
        <v>1536000</v>
      </c>
      <c r="U195" s="221">
        <v>0</v>
      </c>
      <c r="V195" s="221">
        <v>0</v>
      </c>
      <c r="W195" s="221">
        <v>0</v>
      </c>
      <c r="X195" s="221">
        <v>0</v>
      </c>
      <c r="Y195" s="221">
        <v>0</v>
      </c>
      <c r="Z195" s="221">
        <v>0</v>
      </c>
      <c r="AA195" s="221">
        <v>0</v>
      </c>
      <c r="AB195" s="221">
        <v>0</v>
      </c>
      <c r="AC195" s="221">
        <v>0</v>
      </c>
      <c r="AD195" s="221">
        <v>0</v>
      </c>
      <c r="AE195" s="220"/>
      <c r="AF195" s="220"/>
      <c r="AG195" s="222">
        <v>0</v>
      </c>
      <c r="AH195" s="224">
        <v>3</v>
      </c>
      <c r="AI195" s="224">
        <v>32</v>
      </c>
      <c r="AJ195" s="224">
        <v>3</v>
      </c>
      <c r="AK195" s="224">
        <v>360</v>
      </c>
      <c r="AL195" s="220"/>
      <c r="AM195" s="222"/>
      <c r="AN195" s="220"/>
      <c r="AO195" s="222"/>
      <c r="AP195" s="222">
        <v>0</v>
      </c>
      <c r="AQ195" s="222">
        <v>0</v>
      </c>
      <c r="AR195" s="224">
        <v>0</v>
      </c>
      <c r="AS195" s="224">
        <v>0</v>
      </c>
      <c r="AT195" s="221">
        <v>0</v>
      </c>
      <c r="AU195" s="221">
        <v>0</v>
      </c>
      <c r="AV195" s="221">
        <v>0</v>
      </c>
      <c r="AW195" s="221">
        <v>0</v>
      </c>
      <c r="AX195" s="221">
        <v>0</v>
      </c>
      <c r="AY195" s="221">
        <v>0</v>
      </c>
      <c r="AZ195" s="221">
        <v>0</v>
      </c>
      <c r="BA195" s="221">
        <v>0</v>
      </c>
      <c r="BB195" s="221">
        <v>0</v>
      </c>
      <c r="BC195" s="221">
        <v>0</v>
      </c>
      <c r="BD195" s="221">
        <v>0</v>
      </c>
      <c r="BE195" s="221">
        <v>0</v>
      </c>
      <c r="BF195" s="221">
        <v>0</v>
      </c>
      <c r="BG195" s="221">
        <v>0</v>
      </c>
      <c r="BH195" s="221">
        <v>0</v>
      </c>
      <c r="BI195" s="221">
        <v>0</v>
      </c>
      <c r="BJ195" s="221">
        <v>0</v>
      </c>
      <c r="BK195" s="221">
        <v>0</v>
      </c>
      <c r="BL195" s="221">
        <v>0</v>
      </c>
      <c r="BM195" s="221">
        <v>0</v>
      </c>
      <c r="BN195" s="221">
        <v>0</v>
      </c>
      <c r="BO195" s="221">
        <v>0</v>
      </c>
      <c r="BP195" s="221">
        <v>0</v>
      </c>
      <c r="BQ195" s="213" t="s">
        <v>102</v>
      </c>
    </row>
    <row r="196" spans="1:69" x14ac:dyDescent="0.3">
      <c r="A196" s="220">
        <v>46356</v>
      </c>
      <c r="B196" s="221">
        <v>1000</v>
      </c>
      <c r="C196" s="222"/>
      <c r="D196" s="221">
        <v>1000</v>
      </c>
      <c r="E196" s="222"/>
      <c r="F196" s="222"/>
      <c r="G196" s="222">
        <v>1</v>
      </c>
      <c r="H196" s="222"/>
      <c r="I196" s="221">
        <v>0</v>
      </c>
      <c r="J196" s="221">
        <v>0</v>
      </c>
      <c r="K196" s="221">
        <v>0</v>
      </c>
      <c r="L196" s="221">
        <v>1000</v>
      </c>
      <c r="M196" s="223"/>
      <c r="N196" s="221">
        <v>0</v>
      </c>
      <c r="O196" s="221">
        <v>0</v>
      </c>
      <c r="P196" s="221">
        <v>0</v>
      </c>
      <c r="Q196" s="221">
        <v>0</v>
      </c>
      <c r="R196" s="221">
        <v>1000</v>
      </c>
      <c r="S196" s="222">
        <v>1536</v>
      </c>
      <c r="T196" s="221">
        <v>1536000</v>
      </c>
      <c r="U196" s="221">
        <v>0</v>
      </c>
      <c r="V196" s="221">
        <v>0</v>
      </c>
      <c r="W196" s="221">
        <v>0</v>
      </c>
      <c r="X196" s="221">
        <v>0</v>
      </c>
      <c r="Y196" s="221">
        <v>0</v>
      </c>
      <c r="Z196" s="221">
        <v>0</v>
      </c>
      <c r="AA196" s="221">
        <v>0</v>
      </c>
      <c r="AB196" s="221">
        <v>0</v>
      </c>
      <c r="AC196" s="221">
        <v>0</v>
      </c>
      <c r="AD196" s="221">
        <v>0</v>
      </c>
      <c r="AE196" s="220"/>
      <c r="AF196" s="220"/>
      <c r="AG196" s="222">
        <v>0</v>
      </c>
      <c r="AH196" s="224">
        <v>4</v>
      </c>
      <c r="AI196" s="224">
        <v>32</v>
      </c>
      <c r="AJ196" s="224">
        <v>4</v>
      </c>
      <c r="AK196" s="224">
        <v>360</v>
      </c>
      <c r="AL196" s="220"/>
      <c r="AM196" s="222"/>
      <c r="AN196" s="220"/>
      <c r="AO196" s="222"/>
      <c r="AP196" s="222">
        <v>0</v>
      </c>
      <c r="AQ196" s="222">
        <v>0</v>
      </c>
      <c r="AR196" s="224">
        <v>0</v>
      </c>
      <c r="AS196" s="224">
        <v>0</v>
      </c>
      <c r="AT196" s="221">
        <v>0</v>
      </c>
      <c r="AU196" s="221">
        <v>0</v>
      </c>
      <c r="AV196" s="221">
        <v>0</v>
      </c>
      <c r="AW196" s="221">
        <v>0</v>
      </c>
      <c r="AX196" s="221">
        <v>0</v>
      </c>
      <c r="AY196" s="221">
        <v>0</v>
      </c>
      <c r="AZ196" s="221">
        <v>0</v>
      </c>
      <c r="BA196" s="221">
        <v>0</v>
      </c>
      <c r="BB196" s="221">
        <v>0</v>
      </c>
      <c r="BC196" s="221">
        <v>0</v>
      </c>
      <c r="BD196" s="221">
        <v>0</v>
      </c>
      <c r="BE196" s="221">
        <v>0</v>
      </c>
      <c r="BF196" s="221">
        <v>0</v>
      </c>
      <c r="BG196" s="221">
        <v>0</v>
      </c>
      <c r="BH196" s="221">
        <v>0</v>
      </c>
      <c r="BI196" s="221">
        <v>0</v>
      </c>
      <c r="BJ196" s="221">
        <v>0</v>
      </c>
      <c r="BK196" s="221">
        <v>0</v>
      </c>
      <c r="BL196" s="221">
        <v>0</v>
      </c>
      <c r="BM196" s="221">
        <v>0</v>
      </c>
      <c r="BN196" s="221">
        <v>0</v>
      </c>
      <c r="BO196" s="221">
        <v>0</v>
      </c>
      <c r="BP196" s="221">
        <v>0</v>
      </c>
      <c r="BQ196" s="213" t="s">
        <v>102</v>
      </c>
    </row>
    <row r="197" spans="1:69" x14ac:dyDescent="0.3">
      <c r="A197" s="220">
        <v>46357</v>
      </c>
      <c r="B197" s="221">
        <v>1000</v>
      </c>
      <c r="C197" s="222"/>
      <c r="D197" s="221">
        <v>1000</v>
      </c>
      <c r="E197" s="222"/>
      <c r="F197" s="222"/>
      <c r="G197" s="222">
        <v>1</v>
      </c>
      <c r="H197" s="222"/>
      <c r="I197" s="221">
        <v>0</v>
      </c>
      <c r="J197" s="221">
        <v>0</v>
      </c>
      <c r="K197" s="221">
        <v>0</v>
      </c>
      <c r="L197" s="221">
        <v>1000</v>
      </c>
      <c r="M197" s="223"/>
      <c r="N197" s="221">
        <v>0</v>
      </c>
      <c r="O197" s="221">
        <v>0</v>
      </c>
      <c r="P197" s="221">
        <v>0</v>
      </c>
      <c r="Q197" s="221">
        <v>0</v>
      </c>
      <c r="R197" s="221">
        <v>1000</v>
      </c>
      <c r="S197" s="222">
        <v>1536</v>
      </c>
      <c r="T197" s="221">
        <v>1536000</v>
      </c>
      <c r="U197" s="221">
        <v>0</v>
      </c>
      <c r="V197" s="221">
        <v>0</v>
      </c>
      <c r="W197" s="221">
        <v>0</v>
      </c>
      <c r="X197" s="221">
        <v>0</v>
      </c>
      <c r="Y197" s="221">
        <v>0</v>
      </c>
      <c r="Z197" s="221">
        <v>0</v>
      </c>
      <c r="AA197" s="221">
        <v>0</v>
      </c>
      <c r="AB197" s="221">
        <v>0</v>
      </c>
      <c r="AC197" s="221">
        <v>0</v>
      </c>
      <c r="AD197" s="221">
        <v>0</v>
      </c>
      <c r="AE197" s="220"/>
      <c r="AF197" s="220"/>
      <c r="AG197" s="222">
        <v>0</v>
      </c>
      <c r="AH197" s="224">
        <v>5</v>
      </c>
      <c r="AI197" s="224">
        <v>32</v>
      </c>
      <c r="AJ197" s="224">
        <v>5</v>
      </c>
      <c r="AK197" s="224">
        <v>360</v>
      </c>
      <c r="AL197" s="220"/>
      <c r="AM197" s="222"/>
      <c r="AN197" s="220"/>
      <c r="AO197" s="222"/>
      <c r="AP197" s="222">
        <v>0</v>
      </c>
      <c r="AQ197" s="222">
        <v>0</v>
      </c>
      <c r="AR197" s="224">
        <v>0</v>
      </c>
      <c r="AS197" s="224">
        <v>0</v>
      </c>
      <c r="AT197" s="221">
        <v>0</v>
      </c>
      <c r="AU197" s="221">
        <v>0</v>
      </c>
      <c r="AV197" s="221">
        <v>0</v>
      </c>
      <c r="AW197" s="221">
        <v>0</v>
      </c>
      <c r="AX197" s="221">
        <v>0</v>
      </c>
      <c r="AY197" s="221">
        <v>0</v>
      </c>
      <c r="AZ197" s="221">
        <v>0</v>
      </c>
      <c r="BA197" s="221">
        <v>0</v>
      </c>
      <c r="BB197" s="221">
        <v>0</v>
      </c>
      <c r="BC197" s="221">
        <v>0</v>
      </c>
      <c r="BD197" s="221">
        <v>0</v>
      </c>
      <c r="BE197" s="221">
        <v>0</v>
      </c>
      <c r="BF197" s="221">
        <v>0</v>
      </c>
      <c r="BG197" s="221">
        <v>0</v>
      </c>
      <c r="BH197" s="221">
        <v>0</v>
      </c>
      <c r="BI197" s="221">
        <v>0</v>
      </c>
      <c r="BJ197" s="221">
        <v>0</v>
      </c>
      <c r="BK197" s="221">
        <v>0</v>
      </c>
      <c r="BL197" s="221">
        <v>0</v>
      </c>
      <c r="BM197" s="221">
        <v>0</v>
      </c>
      <c r="BN197" s="221">
        <v>0</v>
      </c>
      <c r="BO197" s="221">
        <v>0</v>
      </c>
      <c r="BP197" s="221">
        <v>0</v>
      </c>
      <c r="BQ197" s="213" t="s">
        <v>102</v>
      </c>
    </row>
    <row r="198" spans="1:69" x14ac:dyDescent="0.3">
      <c r="A198" s="220">
        <v>46358</v>
      </c>
      <c r="B198" s="221">
        <v>1000</v>
      </c>
      <c r="C198" s="222"/>
      <c r="D198" s="221">
        <v>1000</v>
      </c>
      <c r="E198" s="222"/>
      <c r="F198" s="222"/>
      <c r="G198" s="222">
        <v>1</v>
      </c>
      <c r="H198" s="222"/>
      <c r="I198" s="221">
        <v>0</v>
      </c>
      <c r="J198" s="221">
        <v>0</v>
      </c>
      <c r="K198" s="221">
        <v>0</v>
      </c>
      <c r="L198" s="221">
        <v>1000</v>
      </c>
      <c r="M198" s="223"/>
      <c r="N198" s="221">
        <v>0</v>
      </c>
      <c r="O198" s="221">
        <v>0</v>
      </c>
      <c r="P198" s="221">
        <v>0</v>
      </c>
      <c r="Q198" s="221">
        <v>0</v>
      </c>
      <c r="R198" s="221">
        <v>1000</v>
      </c>
      <c r="S198" s="222">
        <v>1536</v>
      </c>
      <c r="T198" s="221">
        <v>1536000</v>
      </c>
      <c r="U198" s="221">
        <v>0</v>
      </c>
      <c r="V198" s="221">
        <v>0</v>
      </c>
      <c r="W198" s="221">
        <v>0</v>
      </c>
      <c r="X198" s="221">
        <v>0</v>
      </c>
      <c r="Y198" s="221">
        <v>0</v>
      </c>
      <c r="Z198" s="221">
        <v>0</v>
      </c>
      <c r="AA198" s="221">
        <v>0</v>
      </c>
      <c r="AB198" s="221">
        <v>0</v>
      </c>
      <c r="AC198" s="221">
        <v>0</v>
      </c>
      <c r="AD198" s="221">
        <v>0</v>
      </c>
      <c r="AE198" s="220"/>
      <c r="AF198" s="220"/>
      <c r="AG198" s="222">
        <v>0</v>
      </c>
      <c r="AH198" s="224">
        <v>6</v>
      </c>
      <c r="AI198" s="224">
        <v>32</v>
      </c>
      <c r="AJ198" s="224">
        <v>6</v>
      </c>
      <c r="AK198" s="224">
        <v>360</v>
      </c>
      <c r="AL198" s="220"/>
      <c r="AM198" s="222"/>
      <c r="AN198" s="220"/>
      <c r="AO198" s="222"/>
      <c r="AP198" s="222">
        <v>0</v>
      </c>
      <c r="AQ198" s="222">
        <v>0</v>
      </c>
      <c r="AR198" s="224">
        <v>0</v>
      </c>
      <c r="AS198" s="224">
        <v>0</v>
      </c>
      <c r="AT198" s="221">
        <v>0</v>
      </c>
      <c r="AU198" s="221">
        <v>0</v>
      </c>
      <c r="AV198" s="221">
        <v>0</v>
      </c>
      <c r="AW198" s="221">
        <v>0</v>
      </c>
      <c r="AX198" s="221">
        <v>0</v>
      </c>
      <c r="AY198" s="221">
        <v>0</v>
      </c>
      <c r="AZ198" s="221">
        <v>0</v>
      </c>
      <c r="BA198" s="221">
        <v>0</v>
      </c>
      <c r="BB198" s="221">
        <v>0</v>
      </c>
      <c r="BC198" s="221">
        <v>0</v>
      </c>
      <c r="BD198" s="221">
        <v>0</v>
      </c>
      <c r="BE198" s="221">
        <v>0</v>
      </c>
      <c r="BF198" s="221">
        <v>0</v>
      </c>
      <c r="BG198" s="221">
        <v>0</v>
      </c>
      <c r="BH198" s="221">
        <v>0</v>
      </c>
      <c r="BI198" s="221">
        <v>0</v>
      </c>
      <c r="BJ198" s="221">
        <v>0</v>
      </c>
      <c r="BK198" s="221">
        <v>0</v>
      </c>
      <c r="BL198" s="221">
        <v>0</v>
      </c>
      <c r="BM198" s="221">
        <v>0</v>
      </c>
      <c r="BN198" s="221">
        <v>0</v>
      </c>
      <c r="BO198" s="221">
        <v>0</v>
      </c>
      <c r="BP198" s="221">
        <v>0</v>
      </c>
      <c r="BQ198" s="213" t="s">
        <v>102</v>
      </c>
    </row>
    <row r="199" spans="1:69" x14ac:dyDescent="0.3">
      <c r="A199" s="220">
        <v>46359</v>
      </c>
      <c r="B199" s="221">
        <v>1000</v>
      </c>
      <c r="C199" s="222"/>
      <c r="D199" s="221">
        <v>1000</v>
      </c>
      <c r="E199" s="222"/>
      <c r="F199" s="222"/>
      <c r="G199" s="222">
        <v>1</v>
      </c>
      <c r="H199" s="222"/>
      <c r="I199" s="221">
        <v>0</v>
      </c>
      <c r="J199" s="221">
        <v>0</v>
      </c>
      <c r="K199" s="221">
        <v>0</v>
      </c>
      <c r="L199" s="221">
        <v>1000</v>
      </c>
      <c r="M199" s="223"/>
      <c r="N199" s="221">
        <v>0</v>
      </c>
      <c r="O199" s="221">
        <v>0</v>
      </c>
      <c r="P199" s="221">
        <v>0</v>
      </c>
      <c r="Q199" s="221">
        <v>0</v>
      </c>
      <c r="R199" s="221">
        <v>1000</v>
      </c>
      <c r="S199" s="222">
        <v>1536</v>
      </c>
      <c r="T199" s="221">
        <v>1536000</v>
      </c>
      <c r="U199" s="221">
        <v>0</v>
      </c>
      <c r="V199" s="221">
        <v>0</v>
      </c>
      <c r="W199" s="221">
        <v>0</v>
      </c>
      <c r="X199" s="221">
        <v>0</v>
      </c>
      <c r="Y199" s="221">
        <v>0</v>
      </c>
      <c r="Z199" s="221">
        <v>0</v>
      </c>
      <c r="AA199" s="221">
        <v>0</v>
      </c>
      <c r="AB199" s="221">
        <v>0</v>
      </c>
      <c r="AC199" s="221">
        <v>0</v>
      </c>
      <c r="AD199" s="221">
        <v>0</v>
      </c>
      <c r="AE199" s="220"/>
      <c r="AF199" s="220"/>
      <c r="AG199" s="222">
        <v>0</v>
      </c>
      <c r="AH199" s="224">
        <v>7</v>
      </c>
      <c r="AI199" s="224">
        <v>32</v>
      </c>
      <c r="AJ199" s="224">
        <v>7</v>
      </c>
      <c r="AK199" s="224">
        <v>360</v>
      </c>
      <c r="AL199" s="220"/>
      <c r="AM199" s="222"/>
      <c r="AN199" s="220"/>
      <c r="AO199" s="222"/>
      <c r="AP199" s="222">
        <v>0</v>
      </c>
      <c r="AQ199" s="222">
        <v>0</v>
      </c>
      <c r="AR199" s="224">
        <v>0</v>
      </c>
      <c r="AS199" s="224">
        <v>0</v>
      </c>
      <c r="AT199" s="221">
        <v>0</v>
      </c>
      <c r="AU199" s="221">
        <v>0</v>
      </c>
      <c r="AV199" s="221">
        <v>0</v>
      </c>
      <c r="AW199" s="221">
        <v>0</v>
      </c>
      <c r="AX199" s="221">
        <v>0</v>
      </c>
      <c r="AY199" s="221">
        <v>0</v>
      </c>
      <c r="AZ199" s="221">
        <v>0</v>
      </c>
      <c r="BA199" s="221">
        <v>0</v>
      </c>
      <c r="BB199" s="221">
        <v>0</v>
      </c>
      <c r="BC199" s="221">
        <v>0</v>
      </c>
      <c r="BD199" s="221">
        <v>0</v>
      </c>
      <c r="BE199" s="221">
        <v>0</v>
      </c>
      <c r="BF199" s="221">
        <v>0</v>
      </c>
      <c r="BG199" s="221">
        <v>0</v>
      </c>
      <c r="BH199" s="221">
        <v>0</v>
      </c>
      <c r="BI199" s="221">
        <v>0</v>
      </c>
      <c r="BJ199" s="221">
        <v>0</v>
      </c>
      <c r="BK199" s="221">
        <v>0</v>
      </c>
      <c r="BL199" s="221">
        <v>0</v>
      </c>
      <c r="BM199" s="221">
        <v>0</v>
      </c>
      <c r="BN199" s="221">
        <v>0</v>
      </c>
      <c r="BO199" s="221">
        <v>0</v>
      </c>
      <c r="BP199" s="221">
        <v>0</v>
      </c>
      <c r="BQ199" s="213" t="s">
        <v>102</v>
      </c>
    </row>
    <row r="200" spans="1:69" x14ac:dyDescent="0.3">
      <c r="A200" s="220">
        <v>46360</v>
      </c>
      <c r="B200" s="221">
        <v>1000</v>
      </c>
      <c r="C200" s="222"/>
      <c r="D200" s="221">
        <v>1000</v>
      </c>
      <c r="E200" s="222"/>
      <c r="F200" s="222"/>
      <c r="G200" s="222">
        <v>1</v>
      </c>
      <c r="H200" s="222"/>
      <c r="I200" s="221">
        <v>0</v>
      </c>
      <c r="J200" s="221">
        <v>0</v>
      </c>
      <c r="K200" s="221">
        <v>0</v>
      </c>
      <c r="L200" s="221">
        <v>1000</v>
      </c>
      <c r="M200" s="223"/>
      <c r="N200" s="221">
        <v>0</v>
      </c>
      <c r="O200" s="221">
        <v>0</v>
      </c>
      <c r="P200" s="221">
        <v>0</v>
      </c>
      <c r="Q200" s="221">
        <v>0</v>
      </c>
      <c r="R200" s="221">
        <v>1000</v>
      </c>
      <c r="S200" s="222">
        <v>1536</v>
      </c>
      <c r="T200" s="221">
        <v>1536000</v>
      </c>
      <c r="U200" s="221">
        <v>0</v>
      </c>
      <c r="V200" s="221">
        <v>0</v>
      </c>
      <c r="W200" s="221">
        <v>0</v>
      </c>
      <c r="X200" s="221">
        <v>0</v>
      </c>
      <c r="Y200" s="221">
        <v>0</v>
      </c>
      <c r="Z200" s="221">
        <v>0</v>
      </c>
      <c r="AA200" s="221">
        <v>0</v>
      </c>
      <c r="AB200" s="221">
        <v>0</v>
      </c>
      <c r="AC200" s="221">
        <v>0</v>
      </c>
      <c r="AD200" s="221">
        <v>0</v>
      </c>
      <c r="AE200" s="220"/>
      <c r="AF200" s="220"/>
      <c r="AG200" s="222">
        <v>0</v>
      </c>
      <c r="AH200" s="224">
        <v>8</v>
      </c>
      <c r="AI200" s="224">
        <v>32</v>
      </c>
      <c r="AJ200" s="224">
        <v>8</v>
      </c>
      <c r="AK200" s="224">
        <v>360</v>
      </c>
      <c r="AL200" s="220"/>
      <c r="AM200" s="222"/>
      <c r="AN200" s="220"/>
      <c r="AO200" s="222"/>
      <c r="AP200" s="222">
        <v>0</v>
      </c>
      <c r="AQ200" s="222">
        <v>0</v>
      </c>
      <c r="AR200" s="224">
        <v>0</v>
      </c>
      <c r="AS200" s="224">
        <v>0</v>
      </c>
      <c r="AT200" s="221">
        <v>0</v>
      </c>
      <c r="AU200" s="221">
        <v>0</v>
      </c>
      <c r="AV200" s="221">
        <v>0</v>
      </c>
      <c r="AW200" s="221">
        <v>0</v>
      </c>
      <c r="AX200" s="221">
        <v>0</v>
      </c>
      <c r="AY200" s="221">
        <v>0</v>
      </c>
      <c r="AZ200" s="221">
        <v>0</v>
      </c>
      <c r="BA200" s="221">
        <v>0</v>
      </c>
      <c r="BB200" s="221">
        <v>0</v>
      </c>
      <c r="BC200" s="221">
        <v>0</v>
      </c>
      <c r="BD200" s="221">
        <v>0</v>
      </c>
      <c r="BE200" s="221">
        <v>0</v>
      </c>
      <c r="BF200" s="221">
        <v>0</v>
      </c>
      <c r="BG200" s="221">
        <v>0</v>
      </c>
      <c r="BH200" s="221">
        <v>0</v>
      </c>
      <c r="BI200" s="221">
        <v>0</v>
      </c>
      <c r="BJ200" s="221">
        <v>0</v>
      </c>
      <c r="BK200" s="221">
        <v>0</v>
      </c>
      <c r="BL200" s="221">
        <v>0</v>
      </c>
      <c r="BM200" s="221">
        <v>0</v>
      </c>
      <c r="BN200" s="221">
        <v>0</v>
      </c>
      <c r="BO200" s="221">
        <v>0</v>
      </c>
      <c r="BP200" s="221">
        <v>0</v>
      </c>
      <c r="BQ200" s="213" t="s">
        <v>102</v>
      </c>
    </row>
    <row r="201" spans="1:69" x14ac:dyDescent="0.3">
      <c r="A201" s="220">
        <v>46361</v>
      </c>
      <c r="B201" s="221">
        <v>1000</v>
      </c>
      <c r="C201" s="222"/>
      <c r="D201" s="221">
        <v>1000</v>
      </c>
      <c r="E201" s="222"/>
      <c r="F201" s="222"/>
      <c r="G201" s="222">
        <v>1</v>
      </c>
      <c r="H201" s="222"/>
      <c r="I201" s="221">
        <v>0</v>
      </c>
      <c r="J201" s="221">
        <v>0</v>
      </c>
      <c r="K201" s="221">
        <v>0</v>
      </c>
      <c r="L201" s="221">
        <v>1000</v>
      </c>
      <c r="M201" s="223"/>
      <c r="N201" s="221">
        <v>0</v>
      </c>
      <c r="O201" s="221">
        <v>0</v>
      </c>
      <c r="P201" s="221">
        <v>0</v>
      </c>
      <c r="Q201" s="221">
        <v>0</v>
      </c>
      <c r="R201" s="221">
        <v>1000</v>
      </c>
      <c r="S201" s="222">
        <v>1536</v>
      </c>
      <c r="T201" s="221">
        <v>1536000</v>
      </c>
      <c r="U201" s="221">
        <v>0</v>
      </c>
      <c r="V201" s="221">
        <v>0</v>
      </c>
      <c r="W201" s="221">
        <v>0</v>
      </c>
      <c r="X201" s="221">
        <v>0</v>
      </c>
      <c r="Y201" s="221">
        <v>0</v>
      </c>
      <c r="Z201" s="221">
        <v>0</v>
      </c>
      <c r="AA201" s="221">
        <v>0</v>
      </c>
      <c r="AB201" s="221">
        <v>0</v>
      </c>
      <c r="AC201" s="221">
        <v>0</v>
      </c>
      <c r="AD201" s="221">
        <v>0</v>
      </c>
      <c r="AE201" s="220"/>
      <c r="AF201" s="220"/>
      <c r="AG201" s="222">
        <v>0</v>
      </c>
      <c r="AH201" s="224">
        <v>9</v>
      </c>
      <c r="AI201" s="224">
        <v>32</v>
      </c>
      <c r="AJ201" s="224">
        <v>9</v>
      </c>
      <c r="AK201" s="224">
        <v>360</v>
      </c>
      <c r="AL201" s="220"/>
      <c r="AM201" s="222"/>
      <c r="AN201" s="220"/>
      <c r="AO201" s="222"/>
      <c r="AP201" s="222">
        <v>0</v>
      </c>
      <c r="AQ201" s="222">
        <v>0</v>
      </c>
      <c r="AR201" s="224">
        <v>0</v>
      </c>
      <c r="AS201" s="224">
        <v>0</v>
      </c>
      <c r="AT201" s="221">
        <v>0</v>
      </c>
      <c r="AU201" s="221">
        <v>0</v>
      </c>
      <c r="AV201" s="221">
        <v>0</v>
      </c>
      <c r="AW201" s="221">
        <v>0</v>
      </c>
      <c r="AX201" s="221">
        <v>0</v>
      </c>
      <c r="AY201" s="221">
        <v>0</v>
      </c>
      <c r="AZ201" s="221">
        <v>0</v>
      </c>
      <c r="BA201" s="221">
        <v>0</v>
      </c>
      <c r="BB201" s="221">
        <v>0</v>
      </c>
      <c r="BC201" s="221">
        <v>0</v>
      </c>
      <c r="BD201" s="221">
        <v>0</v>
      </c>
      <c r="BE201" s="221">
        <v>0</v>
      </c>
      <c r="BF201" s="221">
        <v>0</v>
      </c>
      <c r="BG201" s="221">
        <v>0</v>
      </c>
      <c r="BH201" s="221">
        <v>0</v>
      </c>
      <c r="BI201" s="221">
        <v>0</v>
      </c>
      <c r="BJ201" s="221">
        <v>0</v>
      </c>
      <c r="BK201" s="221">
        <v>0</v>
      </c>
      <c r="BL201" s="221">
        <v>0</v>
      </c>
      <c r="BM201" s="221">
        <v>0</v>
      </c>
      <c r="BN201" s="221">
        <v>0</v>
      </c>
      <c r="BO201" s="221">
        <v>0</v>
      </c>
      <c r="BP201" s="221">
        <v>0</v>
      </c>
      <c r="BQ201" s="213" t="s">
        <v>102</v>
      </c>
    </row>
    <row r="202" spans="1:69" x14ac:dyDescent="0.3">
      <c r="A202" s="220">
        <v>46362</v>
      </c>
      <c r="B202" s="221">
        <v>1000</v>
      </c>
      <c r="C202" s="222"/>
      <c r="D202" s="221">
        <v>1000</v>
      </c>
      <c r="E202" s="222"/>
      <c r="F202" s="222"/>
      <c r="G202" s="222">
        <v>1</v>
      </c>
      <c r="H202" s="222"/>
      <c r="I202" s="221">
        <v>0</v>
      </c>
      <c r="J202" s="221">
        <v>0</v>
      </c>
      <c r="K202" s="221">
        <v>0</v>
      </c>
      <c r="L202" s="221">
        <v>1000</v>
      </c>
      <c r="M202" s="223"/>
      <c r="N202" s="221">
        <v>0</v>
      </c>
      <c r="O202" s="221">
        <v>0</v>
      </c>
      <c r="P202" s="221">
        <v>0</v>
      </c>
      <c r="Q202" s="221">
        <v>0</v>
      </c>
      <c r="R202" s="221">
        <v>1000</v>
      </c>
      <c r="S202" s="222">
        <v>1536</v>
      </c>
      <c r="T202" s="221">
        <v>1536000</v>
      </c>
      <c r="U202" s="221">
        <v>0</v>
      </c>
      <c r="V202" s="221">
        <v>0</v>
      </c>
      <c r="W202" s="221">
        <v>0</v>
      </c>
      <c r="X202" s="221">
        <v>0</v>
      </c>
      <c r="Y202" s="221">
        <v>0</v>
      </c>
      <c r="Z202" s="221">
        <v>0</v>
      </c>
      <c r="AA202" s="221">
        <v>0</v>
      </c>
      <c r="AB202" s="221">
        <v>0</v>
      </c>
      <c r="AC202" s="221">
        <v>0</v>
      </c>
      <c r="AD202" s="221">
        <v>0</v>
      </c>
      <c r="AE202" s="220"/>
      <c r="AF202" s="220"/>
      <c r="AG202" s="222">
        <v>0</v>
      </c>
      <c r="AH202" s="224">
        <v>10</v>
      </c>
      <c r="AI202" s="224">
        <v>32</v>
      </c>
      <c r="AJ202" s="224">
        <v>10</v>
      </c>
      <c r="AK202" s="224">
        <v>360</v>
      </c>
      <c r="AL202" s="220"/>
      <c r="AM202" s="222"/>
      <c r="AN202" s="220"/>
      <c r="AO202" s="222"/>
      <c r="AP202" s="222">
        <v>0</v>
      </c>
      <c r="AQ202" s="222">
        <v>0</v>
      </c>
      <c r="AR202" s="224">
        <v>0</v>
      </c>
      <c r="AS202" s="224">
        <v>0</v>
      </c>
      <c r="AT202" s="221">
        <v>0</v>
      </c>
      <c r="AU202" s="221">
        <v>0</v>
      </c>
      <c r="AV202" s="221">
        <v>0</v>
      </c>
      <c r="AW202" s="221">
        <v>0</v>
      </c>
      <c r="AX202" s="221">
        <v>0</v>
      </c>
      <c r="AY202" s="221">
        <v>0</v>
      </c>
      <c r="AZ202" s="221">
        <v>0</v>
      </c>
      <c r="BA202" s="221">
        <v>0</v>
      </c>
      <c r="BB202" s="221">
        <v>0</v>
      </c>
      <c r="BC202" s="221">
        <v>0</v>
      </c>
      <c r="BD202" s="221">
        <v>0</v>
      </c>
      <c r="BE202" s="221">
        <v>0</v>
      </c>
      <c r="BF202" s="221">
        <v>0</v>
      </c>
      <c r="BG202" s="221">
        <v>0</v>
      </c>
      <c r="BH202" s="221">
        <v>0</v>
      </c>
      <c r="BI202" s="221">
        <v>0</v>
      </c>
      <c r="BJ202" s="221">
        <v>0</v>
      </c>
      <c r="BK202" s="221">
        <v>0</v>
      </c>
      <c r="BL202" s="221">
        <v>0</v>
      </c>
      <c r="BM202" s="221">
        <v>0</v>
      </c>
      <c r="BN202" s="221">
        <v>0</v>
      </c>
      <c r="BO202" s="221">
        <v>0</v>
      </c>
      <c r="BP202" s="221">
        <v>0</v>
      </c>
      <c r="BQ202" s="213" t="s">
        <v>102</v>
      </c>
    </row>
    <row r="203" spans="1:69" x14ac:dyDescent="0.3">
      <c r="A203" s="220">
        <v>46363</v>
      </c>
      <c r="B203" s="221">
        <v>1000</v>
      </c>
      <c r="C203" s="222"/>
      <c r="D203" s="221">
        <v>1000</v>
      </c>
      <c r="E203" s="222"/>
      <c r="F203" s="222"/>
      <c r="G203" s="222">
        <v>1</v>
      </c>
      <c r="H203" s="222"/>
      <c r="I203" s="221">
        <v>0</v>
      </c>
      <c r="J203" s="221">
        <v>0</v>
      </c>
      <c r="K203" s="221">
        <v>0</v>
      </c>
      <c r="L203" s="221">
        <v>1000</v>
      </c>
      <c r="M203" s="223"/>
      <c r="N203" s="221">
        <v>0</v>
      </c>
      <c r="O203" s="221">
        <v>0</v>
      </c>
      <c r="P203" s="221">
        <v>0</v>
      </c>
      <c r="Q203" s="221">
        <v>0</v>
      </c>
      <c r="R203" s="221">
        <v>1000</v>
      </c>
      <c r="S203" s="222">
        <v>1536</v>
      </c>
      <c r="T203" s="221">
        <v>1536000</v>
      </c>
      <c r="U203" s="221">
        <v>0</v>
      </c>
      <c r="V203" s="221">
        <v>0</v>
      </c>
      <c r="W203" s="221">
        <v>0</v>
      </c>
      <c r="X203" s="221">
        <v>0</v>
      </c>
      <c r="Y203" s="221">
        <v>0</v>
      </c>
      <c r="Z203" s="221">
        <v>0</v>
      </c>
      <c r="AA203" s="221">
        <v>0</v>
      </c>
      <c r="AB203" s="221">
        <v>0</v>
      </c>
      <c r="AC203" s="221">
        <v>0</v>
      </c>
      <c r="AD203" s="221">
        <v>0</v>
      </c>
      <c r="AE203" s="220"/>
      <c r="AF203" s="220"/>
      <c r="AG203" s="222">
        <v>0</v>
      </c>
      <c r="AH203" s="224">
        <v>11</v>
      </c>
      <c r="AI203" s="224">
        <v>32</v>
      </c>
      <c r="AJ203" s="224">
        <v>11</v>
      </c>
      <c r="AK203" s="224">
        <v>360</v>
      </c>
      <c r="AL203" s="220"/>
      <c r="AM203" s="222"/>
      <c r="AN203" s="220"/>
      <c r="AO203" s="222"/>
      <c r="AP203" s="222">
        <v>0</v>
      </c>
      <c r="AQ203" s="222">
        <v>0</v>
      </c>
      <c r="AR203" s="224">
        <v>0</v>
      </c>
      <c r="AS203" s="224">
        <v>0</v>
      </c>
      <c r="AT203" s="221">
        <v>0</v>
      </c>
      <c r="AU203" s="221">
        <v>0</v>
      </c>
      <c r="AV203" s="221">
        <v>0</v>
      </c>
      <c r="AW203" s="221">
        <v>0</v>
      </c>
      <c r="AX203" s="221">
        <v>0</v>
      </c>
      <c r="AY203" s="221">
        <v>0</v>
      </c>
      <c r="AZ203" s="221">
        <v>0</v>
      </c>
      <c r="BA203" s="221">
        <v>0</v>
      </c>
      <c r="BB203" s="221">
        <v>0</v>
      </c>
      <c r="BC203" s="221">
        <v>0</v>
      </c>
      <c r="BD203" s="221">
        <v>0</v>
      </c>
      <c r="BE203" s="221">
        <v>0</v>
      </c>
      <c r="BF203" s="221">
        <v>0</v>
      </c>
      <c r="BG203" s="221">
        <v>0</v>
      </c>
      <c r="BH203" s="221">
        <v>0</v>
      </c>
      <c r="BI203" s="221">
        <v>0</v>
      </c>
      <c r="BJ203" s="221">
        <v>0</v>
      </c>
      <c r="BK203" s="221">
        <v>0</v>
      </c>
      <c r="BL203" s="221">
        <v>0</v>
      </c>
      <c r="BM203" s="221">
        <v>0</v>
      </c>
      <c r="BN203" s="221">
        <v>0</v>
      </c>
      <c r="BO203" s="221">
        <v>0</v>
      </c>
      <c r="BP203" s="221">
        <v>0</v>
      </c>
      <c r="BQ203" s="213" t="s">
        <v>102</v>
      </c>
    </row>
    <row r="204" spans="1:69" x14ac:dyDescent="0.3">
      <c r="A204" s="220">
        <v>46364</v>
      </c>
      <c r="B204" s="221">
        <v>1000</v>
      </c>
      <c r="C204" s="222"/>
      <c r="D204" s="221">
        <v>1000</v>
      </c>
      <c r="E204" s="222"/>
      <c r="F204" s="222"/>
      <c r="G204" s="222">
        <v>1</v>
      </c>
      <c r="H204" s="222"/>
      <c r="I204" s="221">
        <v>0</v>
      </c>
      <c r="J204" s="221">
        <v>0</v>
      </c>
      <c r="K204" s="221">
        <v>0</v>
      </c>
      <c r="L204" s="221">
        <v>1000</v>
      </c>
      <c r="M204" s="223"/>
      <c r="N204" s="221">
        <v>0</v>
      </c>
      <c r="O204" s="221">
        <v>0</v>
      </c>
      <c r="P204" s="221">
        <v>0</v>
      </c>
      <c r="Q204" s="221">
        <v>0</v>
      </c>
      <c r="R204" s="221">
        <v>1000</v>
      </c>
      <c r="S204" s="222">
        <v>1536</v>
      </c>
      <c r="T204" s="221">
        <v>1536000</v>
      </c>
      <c r="U204" s="221">
        <v>0</v>
      </c>
      <c r="V204" s="221">
        <v>0</v>
      </c>
      <c r="W204" s="221">
        <v>0</v>
      </c>
      <c r="X204" s="221">
        <v>0</v>
      </c>
      <c r="Y204" s="221">
        <v>0</v>
      </c>
      <c r="Z204" s="221">
        <v>0</v>
      </c>
      <c r="AA204" s="221">
        <v>0</v>
      </c>
      <c r="AB204" s="221">
        <v>0</v>
      </c>
      <c r="AC204" s="221">
        <v>0</v>
      </c>
      <c r="AD204" s="221">
        <v>0</v>
      </c>
      <c r="AE204" s="220"/>
      <c r="AF204" s="220"/>
      <c r="AG204" s="222">
        <v>0</v>
      </c>
      <c r="AH204" s="224">
        <v>12</v>
      </c>
      <c r="AI204" s="224">
        <v>32</v>
      </c>
      <c r="AJ204" s="224">
        <v>12</v>
      </c>
      <c r="AK204" s="224">
        <v>360</v>
      </c>
      <c r="AL204" s="220"/>
      <c r="AM204" s="222"/>
      <c r="AN204" s="220"/>
      <c r="AO204" s="222"/>
      <c r="AP204" s="222">
        <v>0</v>
      </c>
      <c r="AQ204" s="222">
        <v>0</v>
      </c>
      <c r="AR204" s="224">
        <v>0</v>
      </c>
      <c r="AS204" s="224">
        <v>0</v>
      </c>
      <c r="AT204" s="221">
        <v>0</v>
      </c>
      <c r="AU204" s="221">
        <v>0</v>
      </c>
      <c r="AV204" s="221">
        <v>0</v>
      </c>
      <c r="AW204" s="221">
        <v>0</v>
      </c>
      <c r="AX204" s="221">
        <v>0</v>
      </c>
      <c r="AY204" s="221">
        <v>0</v>
      </c>
      <c r="AZ204" s="221">
        <v>0</v>
      </c>
      <c r="BA204" s="221">
        <v>0</v>
      </c>
      <c r="BB204" s="221">
        <v>0</v>
      </c>
      <c r="BC204" s="221">
        <v>0</v>
      </c>
      <c r="BD204" s="221">
        <v>0</v>
      </c>
      <c r="BE204" s="221">
        <v>0</v>
      </c>
      <c r="BF204" s="221">
        <v>0</v>
      </c>
      <c r="BG204" s="221">
        <v>0</v>
      </c>
      <c r="BH204" s="221">
        <v>0</v>
      </c>
      <c r="BI204" s="221">
        <v>0</v>
      </c>
      <c r="BJ204" s="221">
        <v>0</v>
      </c>
      <c r="BK204" s="221">
        <v>0</v>
      </c>
      <c r="BL204" s="221">
        <v>0</v>
      </c>
      <c r="BM204" s="221">
        <v>0</v>
      </c>
      <c r="BN204" s="221">
        <v>0</v>
      </c>
      <c r="BO204" s="221">
        <v>0</v>
      </c>
      <c r="BP204" s="221">
        <v>0</v>
      </c>
      <c r="BQ204" s="213" t="s">
        <v>102</v>
      </c>
    </row>
    <row r="205" spans="1:69" x14ac:dyDescent="0.3">
      <c r="A205" s="220">
        <v>46365</v>
      </c>
      <c r="B205" s="221">
        <v>1000</v>
      </c>
      <c r="C205" s="222"/>
      <c r="D205" s="221">
        <v>1000</v>
      </c>
      <c r="E205" s="222"/>
      <c r="F205" s="222"/>
      <c r="G205" s="222">
        <v>1</v>
      </c>
      <c r="H205" s="222"/>
      <c r="I205" s="221">
        <v>0</v>
      </c>
      <c r="J205" s="221">
        <v>0</v>
      </c>
      <c r="K205" s="221">
        <v>0</v>
      </c>
      <c r="L205" s="221">
        <v>1000</v>
      </c>
      <c r="M205" s="223"/>
      <c r="N205" s="221">
        <v>0</v>
      </c>
      <c r="O205" s="221">
        <v>0</v>
      </c>
      <c r="P205" s="221">
        <v>0</v>
      </c>
      <c r="Q205" s="221">
        <v>0</v>
      </c>
      <c r="R205" s="221">
        <v>1000</v>
      </c>
      <c r="S205" s="222">
        <v>1536</v>
      </c>
      <c r="T205" s="221">
        <v>1536000</v>
      </c>
      <c r="U205" s="221">
        <v>0</v>
      </c>
      <c r="V205" s="221">
        <v>0</v>
      </c>
      <c r="W205" s="221">
        <v>0</v>
      </c>
      <c r="X205" s="221">
        <v>0</v>
      </c>
      <c r="Y205" s="221">
        <v>0</v>
      </c>
      <c r="Z205" s="221">
        <v>0</v>
      </c>
      <c r="AA205" s="221">
        <v>0</v>
      </c>
      <c r="AB205" s="221">
        <v>0</v>
      </c>
      <c r="AC205" s="221">
        <v>0</v>
      </c>
      <c r="AD205" s="221">
        <v>0</v>
      </c>
      <c r="AE205" s="220"/>
      <c r="AF205" s="220"/>
      <c r="AG205" s="222">
        <v>0</v>
      </c>
      <c r="AH205" s="224">
        <v>13</v>
      </c>
      <c r="AI205" s="224">
        <v>32</v>
      </c>
      <c r="AJ205" s="224">
        <v>13</v>
      </c>
      <c r="AK205" s="224">
        <v>360</v>
      </c>
      <c r="AL205" s="220"/>
      <c r="AM205" s="222"/>
      <c r="AN205" s="220"/>
      <c r="AO205" s="222"/>
      <c r="AP205" s="222">
        <v>0</v>
      </c>
      <c r="AQ205" s="222">
        <v>0</v>
      </c>
      <c r="AR205" s="224">
        <v>0</v>
      </c>
      <c r="AS205" s="224">
        <v>0</v>
      </c>
      <c r="AT205" s="221">
        <v>0</v>
      </c>
      <c r="AU205" s="221">
        <v>0</v>
      </c>
      <c r="AV205" s="221">
        <v>0</v>
      </c>
      <c r="AW205" s="221">
        <v>0</v>
      </c>
      <c r="AX205" s="221">
        <v>0</v>
      </c>
      <c r="AY205" s="221">
        <v>0</v>
      </c>
      <c r="AZ205" s="221">
        <v>0</v>
      </c>
      <c r="BA205" s="221">
        <v>0</v>
      </c>
      <c r="BB205" s="221">
        <v>0</v>
      </c>
      <c r="BC205" s="221">
        <v>0</v>
      </c>
      <c r="BD205" s="221">
        <v>0</v>
      </c>
      <c r="BE205" s="221">
        <v>0</v>
      </c>
      <c r="BF205" s="221">
        <v>0</v>
      </c>
      <c r="BG205" s="221">
        <v>0</v>
      </c>
      <c r="BH205" s="221">
        <v>0</v>
      </c>
      <c r="BI205" s="221">
        <v>0</v>
      </c>
      <c r="BJ205" s="221">
        <v>0</v>
      </c>
      <c r="BK205" s="221">
        <v>0</v>
      </c>
      <c r="BL205" s="221">
        <v>0</v>
      </c>
      <c r="BM205" s="221">
        <v>0</v>
      </c>
      <c r="BN205" s="221">
        <v>0</v>
      </c>
      <c r="BO205" s="221">
        <v>0</v>
      </c>
      <c r="BP205" s="221">
        <v>0</v>
      </c>
      <c r="BQ205" s="213" t="s">
        <v>102</v>
      </c>
    </row>
    <row r="206" spans="1:69" x14ac:dyDescent="0.3">
      <c r="A206" s="220">
        <v>46366</v>
      </c>
      <c r="B206" s="221">
        <v>1000</v>
      </c>
      <c r="C206" s="222"/>
      <c r="D206" s="221">
        <v>1000</v>
      </c>
      <c r="E206" s="222"/>
      <c r="F206" s="222"/>
      <c r="G206" s="222">
        <v>1</v>
      </c>
      <c r="H206" s="222"/>
      <c r="I206" s="221">
        <v>0</v>
      </c>
      <c r="J206" s="221">
        <v>0</v>
      </c>
      <c r="K206" s="221">
        <v>0</v>
      </c>
      <c r="L206" s="221">
        <v>1000</v>
      </c>
      <c r="M206" s="223"/>
      <c r="N206" s="221">
        <v>0</v>
      </c>
      <c r="O206" s="221">
        <v>0</v>
      </c>
      <c r="P206" s="221">
        <v>0</v>
      </c>
      <c r="Q206" s="221">
        <v>0</v>
      </c>
      <c r="R206" s="221">
        <v>1000</v>
      </c>
      <c r="S206" s="222">
        <v>1536</v>
      </c>
      <c r="T206" s="221">
        <v>1536000</v>
      </c>
      <c r="U206" s="221">
        <v>0</v>
      </c>
      <c r="V206" s="221">
        <v>0</v>
      </c>
      <c r="W206" s="221">
        <v>0</v>
      </c>
      <c r="X206" s="221">
        <v>0</v>
      </c>
      <c r="Y206" s="221">
        <v>0</v>
      </c>
      <c r="Z206" s="221">
        <v>0</v>
      </c>
      <c r="AA206" s="221">
        <v>0</v>
      </c>
      <c r="AB206" s="221">
        <v>0</v>
      </c>
      <c r="AC206" s="221">
        <v>0</v>
      </c>
      <c r="AD206" s="221">
        <v>0</v>
      </c>
      <c r="AE206" s="220"/>
      <c r="AF206" s="220"/>
      <c r="AG206" s="222">
        <v>0</v>
      </c>
      <c r="AH206" s="224">
        <v>14</v>
      </c>
      <c r="AI206" s="224">
        <v>32</v>
      </c>
      <c r="AJ206" s="224">
        <v>14</v>
      </c>
      <c r="AK206" s="224">
        <v>360</v>
      </c>
      <c r="AL206" s="220"/>
      <c r="AM206" s="222"/>
      <c r="AN206" s="220"/>
      <c r="AO206" s="222"/>
      <c r="AP206" s="222">
        <v>0</v>
      </c>
      <c r="AQ206" s="222">
        <v>0</v>
      </c>
      <c r="AR206" s="224">
        <v>0</v>
      </c>
      <c r="AS206" s="224">
        <v>0</v>
      </c>
      <c r="AT206" s="221">
        <v>0</v>
      </c>
      <c r="AU206" s="221">
        <v>0</v>
      </c>
      <c r="AV206" s="221">
        <v>0</v>
      </c>
      <c r="AW206" s="221">
        <v>0</v>
      </c>
      <c r="AX206" s="221">
        <v>0</v>
      </c>
      <c r="AY206" s="221">
        <v>0</v>
      </c>
      <c r="AZ206" s="221">
        <v>0</v>
      </c>
      <c r="BA206" s="221">
        <v>0</v>
      </c>
      <c r="BB206" s="221">
        <v>0</v>
      </c>
      <c r="BC206" s="221">
        <v>0</v>
      </c>
      <c r="BD206" s="221">
        <v>0</v>
      </c>
      <c r="BE206" s="221">
        <v>0</v>
      </c>
      <c r="BF206" s="221">
        <v>0</v>
      </c>
      <c r="BG206" s="221">
        <v>0</v>
      </c>
      <c r="BH206" s="221">
        <v>0</v>
      </c>
      <c r="BI206" s="221">
        <v>0</v>
      </c>
      <c r="BJ206" s="221">
        <v>0</v>
      </c>
      <c r="BK206" s="221">
        <v>0</v>
      </c>
      <c r="BL206" s="221">
        <v>0</v>
      </c>
      <c r="BM206" s="221">
        <v>0</v>
      </c>
      <c r="BN206" s="221">
        <v>0</v>
      </c>
      <c r="BO206" s="221">
        <v>0</v>
      </c>
      <c r="BP206" s="221">
        <v>0</v>
      </c>
      <c r="BQ206" s="213" t="s">
        <v>102</v>
      </c>
    </row>
    <row r="207" spans="1:69" x14ac:dyDescent="0.3">
      <c r="A207" s="220">
        <v>46367</v>
      </c>
      <c r="B207" s="221">
        <v>1000</v>
      </c>
      <c r="C207" s="222"/>
      <c r="D207" s="221">
        <v>1000</v>
      </c>
      <c r="E207" s="222"/>
      <c r="F207" s="222"/>
      <c r="G207" s="222">
        <v>1</v>
      </c>
      <c r="H207" s="222"/>
      <c r="I207" s="221">
        <v>0</v>
      </c>
      <c r="J207" s="221">
        <v>0</v>
      </c>
      <c r="K207" s="221">
        <v>0</v>
      </c>
      <c r="L207" s="221">
        <v>1000</v>
      </c>
      <c r="M207" s="223"/>
      <c r="N207" s="221">
        <v>0</v>
      </c>
      <c r="O207" s="221">
        <v>0</v>
      </c>
      <c r="P207" s="221">
        <v>0</v>
      </c>
      <c r="Q207" s="221">
        <v>0</v>
      </c>
      <c r="R207" s="221">
        <v>1000</v>
      </c>
      <c r="S207" s="222">
        <v>1536</v>
      </c>
      <c r="T207" s="221">
        <v>1536000</v>
      </c>
      <c r="U207" s="221">
        <v>0</v>
      </c>
      <c r="V207" s="221">
        <v>0</v>
      </c>
      <c r="W207" s="221">
        <v>0</v>
      </c>
      <c r="X207" s="221">
        <v>0</v>
      </c>
      <c r="Y207" s="221">
        <v>0</v>
      </c>
      <c r="Z207" s="221">
        <v>0</v>
      </c>
      <c r="AA207" s="221">
        <v>0</v>
      </c>
      <c r="AB207" s="221">
        <v>0</v>
      </c>
      <c r="AC207" s="221">
        <v>0</v>
      </c>
      <c r="AD207" s="221">
        <v>0</v>
      </c>
      <c r="AE207" s="220"/>
      <c r="AF207" s="220"/>
      <c r="AG207" s="222">
        <v>0</v>
      </c>
      <c r="AH207" s="224">
        <v>15</v>
      </c>
      <c r="AI207" s="224">
        <v>32</v>
      </c>
      <c r="AJ207" s="224">
        <v>15</v>
      </c>
      <c r="AK207" s="224">
        <v>360</v>
      </c>
      <c r="AL207" s="220"/>
      <c r="AM207" s="222"/>
      <c r="AN207" s="220"/>
      <c r="AO207" s="222"/>
      <c r="AP207" s="222">
        <v>0</v>
      </c>
      <c r="AQ207" s="222">
        <v>0</v>
      </c>
      <c r="AR207" s="224">
        <v>0</v>
      </c>
      <c r="AS207" s="224">
        <v>0</v>
      </c>
      <c r="AT207" s="221">
        <v>0</v>
      </c>
      <c r="AU207" s="221">
        <v>0</v>
      </c>
      <c r="AV207" s="221">
        <v>0</v>
      </c>
      <c r="AW207" s="221">
        <v>0</v>
      </c>
      <c r="AX207" s="221">
        <v>0</v>
      </c>
      <c r="AY207" s="221">
        <v>0</v>
      </c>
      <c r="AZ207" s="221">
        <v>0</v>
      </c>
      <c r="BA207" s="221">
        <v>0</v>
      </c>
      <c r="BB207" s="221">
        <v>0</v>
      </c>
      <c r="BC207" s="221">
        <v>0</v>
      </c>
      <c r="BD207" s="221">
        <v>0</v>
      </c>
      <c r="BE207" s="221">
        <v>0</v>
      </c>
      <c r="BF207" s="221">
        <v>0</v>
      </c>
      <c r="BG207" s="221">
        <v>0</v>
      </c>
      <c r="BH207" s="221">
        <v>0</v>
      </c>
      <c r="BI207" s="221">
        <v>0</v>
      </c>
      <c r="BJ207" s="221">
        <v>0</v>
      </c>
      <c r="BK207" s="221">
        <v>0</v>
      </c>
      <c r="BL207" s="221">
        <v>0</v>
      </c>
      <c r="BM207" s="221">
        <v>0</v>
      </c>
      <c r="BN207" s="221">
        <v>0</v>
      </c>
      <c r="BO207" s="221">
        <v>0</v>
      </c>
      <c r="BP207" s="221">
        <v>0</v>
      </c>
      <c r="BQ207" s="213" t="s">
        <v>102</v>
      </c>
    </row>
    <row r="208" spans="1:69" x14ac:dyDescent="0.3">
      <c r="A208" s="220">
        <v>46368</v>
      </c>
      <c r="B208" s="221">
        <v>1000</v>
      </c>
      <c r="C208" s="222"/>
      <c r="D208" s="221">
        <v>1000</v>
      </c>
      <c r="E208" s="222"/>
      <c r="F208" s="222"/>
      <c r="G208" s="222">
        <v>1</v>
      </c>
      <c r="H208" s="222"/>
      <c r="I208" s="221">
        <v>0</v>
      </c>
      <c r="J208" s="221">
        <v>0</v>
      </c>
      <c r="K208" s="221">
        <v>0</v>
      </c>
      <c r="L208" s="221">
        <v>1000</v>
      </c>
      <c r="M208" s="223"/>
      <c r="N208" s="221">
        <v>0</v>
      </c>
      <c r="O208" s="221">
        <v>0</v>
      </c>
      <c r="P208" s="221">
        <v>0</v>
      </c>
      <c r="Q208" s="221">
        <v>0</v>
      </c>
      <c r="R208" s="221">
        <v>1000</v>
      </c>
      <c r="S208" s="222">
        <v>1536</v>
      </c>
      <c r="T208" s="221">
        <v>1536000</v>
      </c>
      <c r="U208" s="221">
        <v>0</v>
      </c>
      <c r="V208" s="221">
        <v>0</v>
      </c>
      <c r="W208" s="221">
        <v>0</v>
      </c>
      <c r="X208" s="221">
        <v>0</v>
      </c>
      <c r="Y208" s="221">
        <v>0</v>
      </c>
      <c r="Z208" s="221">
        <v>0</v>
      </c>
      <c r="AA208" s="221">
        <v>0</v>
      </c>
      <c r="AB208" s="221">
        <v>0</v>
      </c>
      <c r="AC208" s="221">
        <v>0</v>
      </c>
      <c r="AD208" s="221">
        <v>0</v>
      </c>
      <c r="AE208" s="220"/>
      <c r="AF208" s="220"/>
      <c r="AG208" s="222">
        <v>0</v>
      </c>
      <c r="AH208" s="224">
        <v>16</v>
      </c>
      <c r="AI208" s="224">
        <v>32</v>
      </c>
      <c r="AJ208" s="224">
        <v>16</v>
      </c>
      <c r="AK208" s="224">
        <v>360</v>
      </c>
      <c r="AL208" s="220"/>
      <c r="AM208" s="222"/>
      <c r="AN208" s="220"/>
      <c r="AO208" s="222"/>
      <c r="AP208" s="222">
        <v>0</v>
      </c>
      <c r="AQ208" s="222">
        <v>0</v>
      </c>
      <c r="AR208" s="224">
        <v>0</v>
      </c>
      <c r="AS208" s="224">
        <v>0</v>
      </c>
      <c r="AT208" s="221">
        <v>0</v>
      </c>
      <c r="AU208" s="221">
        <v>0</v>
      </c>
      <c r="AV208" s="221">
        <v>0</v>
      </c>
      <c r="AW208" s="221">
        <v>0</v>
      </c>
      <c r="AX208" s="221">
        <v>0</v>
      </c>
      <c r="AY208" s="221">
        <v>0</v>
      </c>
      <c r="AZ208" s="221">
        <v>0</v>
      </c>
      <c r="BA208" s="221">
        <v>0</v>
      </c>
      <c r="BB208" s="221">
        <v>0</v>
      </c>
      <c r="BC208" s="221">
        <v>0</v>
      </c>
      <c r="BD208" s="221">
        <v>0</v>
      </c>
      <c r="BE208" s="221">
        <v>0</v>
      </c>
      <c r="BF208" s="221">
        <v>0</v>
      </c>
      <c r="BG208" s="221">
        <v>0</v>
      </c>
      <c r="BH208" s="221">
        <v>0</v>
      </c>
      <c r="BI208" s="221">
        <v>0</v>
      </c>
      <c r="BJ208" s="221">
        <v>0</v>
      </c>
      <c r="BK208" s="221">
        <v>0</v>
      </c>
      <c r="BL208" s="221">
        <v>0</v>
      </c>
      <c r="BM208" s="221">
        <v>0</v>
      </c>
      <c r="BN208" s="221">
        <v>0</v>
      </c>
      <c r="BO208" s="221">
        <v>0</v>
      </c>
      <c r="BP208" s="221">
        <v>0</v>
      </c>
      <c r="BQ208" s="213" t="s">
        <v>102</v>
      </c>
    </row>
    <row r="209" spans="1:69" x14ac:dyDescent="0.3">
      <c r="A209" s="220">
        <v>46369</v>
      </c>
      <c r="B209" s="221">
        <v>1000</v>
      </c>
      <c r="C209" s="222"/>
      <c r="D209" s="221">
        <v>1000</v>
      </c>
      <c r="E209" s="222"/>
      <c r="F209" s="222"/>
      <c r="G209" s="222">
        <v>1</v>
      </c>
      <c r="H209" s="222"/>
      <c r="I209" s="221">
        <v>0</v>
      </c>
      <c r="J209" s="221">
        <v>0</v>
      </c>
      <c r="K209" s="221">
        <v>0</v>
      </c>
      <c r="L209" s="221">
        <v>1000</v>
      </c>
      <c r="M209" s="223"/>
      <c r="N209" s="221">
        <v>0</v>
      </c>
      <c r="O209" s="221">
        <v>0</v>
      </c>
      <c r="P209" s="221">
        <v>0</v>
      </c>
      <c r="Q209" s="221">
        <v>0</v>
      </c>
      <c r="R209" s="221">
        <v>1000</v>
      </c>
      <c r="S209" s="222">
        <v>1536</v>
      </c>
      <c r="T209" s="221">
        <v>1536000</v>
      </c>
      <c r="U209" s="221">
        <v>0</v>
      </c>
      <c r="V209" s="221">
        <v>0</v>
      </c>
      <c r="W209" s="221">
        <v>0</v>
      </c>
      <c r="X209" s="221">
        <v>0</v>
      </c>
      <c r="Y209" s="221">
        <v>0</v>
      </c>
      <c r="Z209" s="221">
        <v>0</v>
      </c>
      <c r="AA209" s="221">
        <v>0</v>
      </c>
      <c r="AB209" s="221">
        <v>0</v>
      </c>
      <c r="AC209" s="221">
        <v>0</v>
      </c>
      <c r="AD209" s="221">
        <v>0</v>
      </c>
      <c r="AE209" s="220"/>
      <c r="AF209" s="220"/>
      <c r="AG209" s="222">
        <v>0</v>
      </c>
      <c r="AH209" s="224">
        <v>17</v>
      </c>
      <c r="AI209" s="224">
        <v>32</v>
      </c>
      <c r="AJ209" s="224">
        <v>17</v>
      </c>
      <c r="AK209" s="224">
        <v>360</v>
      </c>
      <c r="AL209" s="220"/>
      <c r="AM209" s="222"/>
      <c r="AN209" s="220"/>
      <c r="AO209" s="222"/>
      <c r="AP209" s="222">
        <v>0</v>
      </c>
      <c r="AQ209" s="222">
        <v>0</v>
      </c>
      <c r="AR209" s="224">
        <v>0</v>
      </c>
      <c r="AS209" s="224">
        <v>0</v>
      </c>
      <c r="AT209" s="221">
        <v>0</v>
      </c>
      <c r="AU209" s="221">
        <v>0</v>
      </c>
      <c r="AV209" s="221">
        <v>0</v>
      </c>
      <c r="AW209" s="221">
        <v>0</v>
      </c>
      <c r="AX209" s="221">
        <v>0</v>
      </c>
      <c r="AY209" s="221">
        <v>0</v>
      </c>
      <c r="AZ209" s="221">
        <v>0</v>
      </c>
      <c r="BA209" s="221">
        <v>0</v>
      </c>
      <c r="BB209" s="221">
        <v>0</v>
      </c>
      <c r="BC209" s="221">
        <v>0</v>
      </c>
      <c r="BD209" s="221">
        <v>0</v>
      </c>
      <c r="BE209" s="221">
        <v>0</v>
      </c>
      <c r="BF209" s="221">
        <v>0</v>
      </c>
      <c r="BG209" s="221">
        <v>0</v>
      </c>
      <c r="BH209" s="221">
        <v>0</v>
      </c>
      <c r="BI209" s="221">
        <v>0</v>
      </c>
      <c r="BJ209" s="221">
        <v>0</v>
      </c>
      <c r="BK209" s="221">
        <v>0</v>
      </c>
      <c r="BL209" s="221">
        <v>0</v>
      </c>
      <c r="BM209" s="221">
        <v>0</v>
      </c>
      <c r="BN209" s="221">
        <v>0</v>
      </c>
      <c r="BO209" s="221">
        <v>0</v>
      </c>
      <c r="BP209" s="221">
        <v>0</v>
      </c>
      <c r="BQ209" s="213" t="s">
        <v>102</v>
      </c>
    </row>
    <row r="210" spans="1:69" x14ac:dyDescent="0.3">
      <c r="A210" s="220">
        <v>46370</v>
      </c>
      <c r="B210" s="221">
        <v>1000</v>
      </c>
      <c r="C210" s="222"/>
      <c r="D210" s="221">
        <v>1000</v>
      </c>
      <c r="E210" s="222"/>
      <c r="F210" s="222"/>
      <c r="G210" s="222">
        <v>1</v>
      </c>
      <c r="H210" s="222"/>
      <c r="I210" s="221">
        <v>0</v>
      </c>
      <c r="J210" s="221">
        <v>0</v>
      </c>
      <c r="K210" s="221">
        <v>0</v>
      </c>
      <c r="L210" s="221">
        <v>1000</v>
      </c>
      <c r="M210" s="223"/>
      <c r="N210" s="221">
        <v>0</v>
      </c>
      <c r="O210" s="221">
        <v>0</v>
      </c>
      <c r="P210" s="221">
        <v>0</v>
      </c>
      <c r="Q210" s="221">
        <v>0</v>
      </c>
      <c r="R210" s="221">
        <v>1000</v>
      </c>
      <c r="S210" s="222">
        <v>1536</v>
      </c>
      <c r="T210" s="221">
        <v>1536000</v>
      </c>
      <c r="U210" s="221">
        <v>0</v>
      </c>
      <c r="V210" s="221">
        <v>0</v>
      </c>
      <c r="W210" s="221">
        <v>0</v>
      </c>
      <c r="X210" s="221">
        <v>0</v>
      </c>
      <c r="Y210" s="221">
        <v>0</v>
      </c>
      <c r="Z210" s="221">
        <v>0</v>
      </c>
      <c r="AA210" s="221">
        <v>0</v>
      </c>
      <c r="AB210" s="221">
        <v>0</v>
      </c>
      <c r="AC210" s="221">
        <v>0</v>
      </c>
      <c r="AD210" s="221">
        <v>0</v>
      </c>
      <c r="AE210" s="220"/>
      <c r="AF210" s="220"/>
      <c r="AG210" s="222">
        <v>0</v>
      </c>
      <c r="AH210" s="224">
        <v>18</v>
      </c>
      <c r="AI210" s="224">
        <v>32</v>
      </c>
      <c r="AJ210" s="224">
        <v>18</v>
      </c>
      <c r="AK210" s="224">
        <v>360</v>
      </c>
      <c r="AL210" s="220"/>
      <c r="AM210" s="222"/>
      <c r="AN210" s="220"/>
      <c r="AO210" s="222"/>
      <c r="AP210" s="222">
        <v>0</v>
      </c>
      <c r="AQ210" s="222">
        <v>0</v>
      </c>
      <c r="AR210" s="224">
        <v>0</v>
      </c>
      <c r="AS210" s="224">
        <v>0</v>
      </c>
      <c r="AT210" s="221">
        <v>0</v>
      </c>
      <c r="AU210" s="221">
        <v>0</v>
      </c>
      <c r="AV210" s="221">
        <v>0</v>
      </c>
      <c r="AW210" s="221">
        <v>0</v>
      </c>
      <c r="AX210" s="221">
        <v>0</v>
      </c>
      <c r="AY210" s="221">
        <v>0</v>
      </c>
      <c r="AZ210" s="221">
        <v>0</v>
      </c>
      <c r="BA210" s="221">
        <v>0</v>
      </c>
      <c r="BB210" s="221">
        <v>0</v>
      </c>
      <c r="BC210" s="221">
        <v>0</v>
      </c>
      <c r="BD210" s="221">
        <v>0</v>
      </c>
      <c r="BE210" s="221">
        <v>0</v>
      </c>
      <c r="BF210" s="221">
        <v>0</v>
      </c>
      <c r="BG210" s="221">
        <v>0</v>
      </c>
      <c r="BH210" s="221">
        <v>0</v>
      </c>
      <c r="BI210" s="221">
        <v>0</v>
      </c>
      <c r="BJ210" s="221">
        <v>0</v>
      </c>
      <c r="BK210" s="221">
        <v>0</v>
      </c>
      <c r="BL210" s="221">
        <v>0</v>
      </c>
      <c r="BM210" s="221">
        <v>0</v>
      </c>
      <c r="BN210" s="221">
        <v>0</v>
      </c>
      <c r="BO210" s="221">
        <v>0</v>
      </c>
      <c r="BP210" s="221">
        <v>0</v>
      </c>
      <c r="BQ210" s="213" t="s">
        <v>102</v>
      </c>
    </row>
    <row r="211" spans="1:69" x14ac:dyDescent="0.3">
      <c r="A211" s="220">
        <v>46371</v>
      </c>
      <c r="B211" s="221">
        <v>1000</v>
      </c>
      <c r="C211" s="222"/>
      <c r="D211" s="221">
        <v>1000</v>
      </c>
      <c r="E211" s="222"/>
      <c r="F211" s="222"/>
      <c r="G211" s="222">
        <v>1</v>
      </c>
      <c r="H211" s="222"/>
      <c r="I211" s="221">
        <v>0</v>
      </c>
      <c r="J211" s="221">
        <v>0</v>
      </c>
      <c r="K211" s="221">
        <v>0</v>
      </c>
      <c r="L211" s="221">
        <v>1000</v>
      </c>
      <c r="M211" s="223"/>
      <c r="N211" s="221">
        <v>0</v>
      </c>
      <c r="O211" s="221">
        <v>0</v>
      </c>
      <c r="P211" s="221">
        <v>0</v>
      </c>
      <c r="Q211" s="221">
        <v>0</v>
      </c>
      <c r="R211" s="221">
        <v>1000</v>
      </c>
      <c r="S211" s="222">
        <v>1536</v>
      </c>
      <c r="T211" s="221">
        <v>1536000</v>
      </c>
      <c r="U211" s="221">
        <v>0</v>
      </c>
      <c r="V211" s="221">
        <v>0</v>
      </c>
      <c r="W211" s="221">
        <v>0</v>
      </c>
      <c r="X211" s="221">
        <v>0</v>
      </c>
      <c r="Y211" s="221">
        <v>0</v>
      </c>
      <c r="Z211" s="221">
        <v>0</v>
      </c>
      <c r="AA211" s="221">
        <v>0</v>
      </c>
      <c r="AB211" s="221">
        <v>0</v>
      </c>
      <c r="AC211" s="221">
        <v>0</v>
      </c>
      <c r="AD211" s="221">
        <v>0</v>
      </c>
      <c r="AE211" s="220"/>
      <c r="AF211" s="220"/>
      <c r="AG211" s="222">
        <v>0</v>
      </c>
      <c r="AH211" s="224">
        <v>19</v>
      </c>
      <c r="AI211" s="224">
        <v>32</v>
      </c>
      <c r="AJ211" s="224">
        <v>19</v>
      </c>
      <c r="AK211" s="224">
        <v>360</v>
      </c>
      <c r="AL211" s="220"/>
      <c r="AM211" s="222"/>
      <c r="AN211" s="220"/>
      <c r="AO211" s="222"/>
      <c r="AP211" s="222">
        <v>0</v>
      </c>
      <c r="AQ211" s="222">
        <v>0</v>
      </c>
      <c r="AR211" s="224">
        <v>0</v>
      </c>
      <c r="AS211" s="224">
        <v>0</v>
      </c>
      <c r="AT211" s="221">
        <v>0</v>
      </c>
      <c r="AU211" s="221">
        <v>0</v>
      </c>
      <c r="AV211" s="221">
        <v>0</v>
      </c>
      <c r="AW211" s="221">
        <v>0</v>
      </c>
      <c r="AX211" s="221">
        <v>0</v>
      </c>
      <c r="AY211" s="221">
        <v>0</v>
      </c>
      <c r="AZ211" s="221">
        <v>0</v>
      </c>
      <c r="BA211" s="221">
        <v>0</v>
      </c>
      <c r="BB211" s="221">
        <v>0</v>
      </c>
      <c r="BC211" s="221">
        <v>0</v>
      </c>
      <c r="BD211" s="221">
        <v>0</v>
      </c>
      <c r="BE211" s="221">
        <v>0</v>
      </c>
      <c r="BF211" s="221">
        <v>0</v>
      </c>
      <c r="BG211" s="221">
        <v>0</v>
      </c>
      <c r="BH211" s="221">
        <v>0</v>
      </c>
      <c r="BI211" s="221">
        <v>0</v>
      </c>
      <c r="BJ211" s="221">
        <v>0</v>
      </c>
      <c r="BK211" s="221">
        <v>0</v>
      </c>
      <c r="BL211" s="221">
        <v>0</v>
      </c>
      <c r="BM211" s="221">
        <v>0</v>
      </c>
      <c r="BN211" s="221">
        <v>0</v>
      </c>
      <c r="BO211" s="221">
        <v>0</v>
      </c>
      <c r="BP211" s="221">
        <v>0</v>
      </c>
      <c r="BQ211" s="213" t="s">
        <v>102</v>
      </c>
    </row>
    <row r="212" spans="1:69" x14ac:dyDescent="0.3">
      <c r="A212" s="220">
        <v>46372</v>
      </c>
      <c r="B212" s="221">
        <v>1000</v>
      </c>
      <c r="C212" s="222"/>
      <c r="D212" s="221">
        <v>1000</v>
      </c>
      <c r="E212" s="222"/>
      <c r="F212" s="222"/>
      <c r="G212" s="222">
        <v>1</v>
      </c>
      <c r="H212" s="222"/>
      <c r="I212" s="221">
        <v>0</v>
      </c>
      <c r="J212" s="221">
        <v>0</v>
      </c>
      <c r="K212" s="221">
        <v>0</v>
      </c>
      <c r="L212" s="221">
        <v>1000</v>
      </c>
      <c r="M212" s="223"/>
      <c r="N212" s="221">
        <v>0</v>
      </c>
      <c r="O212" s="221">
        <v>0</v>
      </c>
      <c r="P212" s="221">
        <v>0</v>
      </c>
      <c r="Q212" s="221">
        <v>0</v>
      </c>
      <c r="R212" s="221">
        <v>1000</v>
      </c>
      <c r="S212" s="222">
        <v>1536</v>
      </c>
      <c r="T212" s="221">
        <v>1536000</v>
      </c>
      <c r="U212" s="221">
        <v>0</v>
      </c>
      <c r="V212" s="221">
        <v>0</v>
      </c>
      <c r="W212" s="221">
        <v>0</v>
      </c>
      <c r="X212" s="221">
        <v>0</v>
      </c>
      <c r="Y212" s="221">
        <v>0</v>
      </c>
      <c r="Z212" s="221">
        <v>0</v>
      </c>
      <c r="AA212" s="221">
        <v>0</v>
      </c>
      <c r="AB212" s="221">
        <v>0</v>
      </c>
      <c r="AC212" s="221">
        <v>0</v>
      </c>
      <c r="AD212" s="221">
        <v>0</v>
      </c>
      <c r="AE212" s="220"/>
      <c r="AF212" s="220"/>
      <c r="AG212" s="222">
        <v>0</v>
      </c>
      <c r="AH212" s="224">
        <v>20</v>
      </c>
      <c r="AI212" s="224">
        <v>32</v>
      </c>
      <c r="AJ212" s="224">
        <v>20</v>
      </c>
      <c r="AK212" s="224">
        <v>360</v>
      </c>
      <c r="AL212" s="220"/>
      <c r="AM212" s="222"/>
      <c r="AN212" s="220"/>
      <c r="AO212" s="222"/>
      <c r="AP212" s="222">
        <v>0</v>
      </c>
      <c r="AQ212" s="222">
        <v>0</v>
      </c>
      <c r="AR212" s="224">
        <v>0</v>
      </c>
      <c r="AS212" s="224">
        <v>0</v>
      </c>
      <c r="AT212" s="221">
        <v>0</v>
      </c>
      <c r="AU212" s="221">
        <v>0</v>
      </c>
      <c r="AV212" s="221">
        <v>0</v>
      </c>
      <c r="AW212" s="221">
        <v>0</v>
      </c>
      <c r="AX212" s="221">
        <v>0</v>
      </c>
      <c r="AY212" s="221">
        <v>0</v>
      </c>
      <c r="AZ212" s="221">
        <v>0</v>
      </c>
      <c r="BA212" s="221">
        <v>0</v>
      </c>
      <c r="BB212" s="221">
        <v>0</v>
      </c>
      <c r="BC212" s="221">
        <v>0</v>
      </c>
      <c r="BD212" s="221">
        <v>0</v>
      </c>
      <c r="BE212" s="221">
        <v>0</v>
      </c>
      <c r="BF212" s="221">
        <v>0</v>
      </c>
      <c r="BG212" s="221">
        <v>0</v>
      </c>
      <c r="BH212" s="221">
        <v>0</v>
      </c>
      <c r="BI212" s="221">
        <v>0</v>
      </c>
      <c r="BJ212" s="221">
        <v>0</v>
      </c>
      <c r="BK212" s="221">
        <v>0</v>
      </c>
      <c r="BL212" s="221">
        <v>0</v>
      </c>
      <c r="BM212" s="221">
        <v>0</v>
      </c>
      <c r="BN212" s="221">
        <v>0</v>
      </c>
      <c r="BO212" s="221">
        <v>0</v>
      </c>
      <c r="BP212" s="221">
        <v>0</v>
      </c>
      <c r="BQ212" s="213" t="s">
        <v>102</v>
      </c>
    </row>
    <row r="213" spans="1:69" x14ac:dyDescent="0.3">
      <c r="A213" s="220">
        <v>46373</v>
      </c>
      <c r="B213" s="221">
        <v>1000</v>
      </c>
      <c r="C213" s="222"/>
      <c r="D213" s="221">
        <v>1000</v>
      </c>
      <c r="E213" s="222"/>
      <c r="F213" s="222"/>
      <c r="G213" s="222">
        <v>1</v>
      </c>
      <c r="H213" s="222"/>
      <c r="I213" s="221">
        <v>0</v>
      </c>
      <c r="J213" s="221">
        <v>0</v>
      </c>
      <c r="K213" s="221">
        <v>0</v>
      </c>
      <c r="L213" s="221">
        <v>1000</v>
      </c>
      <c r="M213" s="223"/>
      <c r="N213" s="221">
        <v>0</v>
      </c>
      <c r="O213" s="221">
        <v>0</v>
      </c>
      <c r="P213" s="221">
        <v>0</v>
      </c>
      <c r="Q213" s="221">
        <v>0</v>
      </c>
      <c r="R213" s="221">
        <v>1000</v>
      </c>
      <c r="S213" s="222">
        <v>1536</v>
      </c>
      <c r="T213" s="221">
        <v>1536000</v>
      </c>
      <c r="U213" s="221">
        <v>0</v>
      </c>
      <c r="V213" s="221">
        <v>0</v>
      </c>
      <c r="W213" s="221">
        <v>0</v>
      </c>
      <c r="X213" s="221">
        <v>0</v>
      </c>
      <c r="Y213" s="221">
        <v>0</v>
      </c>
      <c r="Z213" s="221">
        <v>0</v>
      </c>
      <c r="AA213" s="221">
        <v>0</v>
      </c>
      <c r="AB213" s="221">
        <v>0</v>
      </c>
      <c r="AC213" s="221">
        <v>0</v>
      </c>
      <c r="AD213" s="221">
        <v>0</v>
      </c>
      <c r="AE213" s="220"/>
      <c r="AF213" s="220"/>
      <c r="AG213" s="222">
        <v>0</v>
      </c>
      <c r="AH213" s="224">
        <v>21</v>
      </c>
      <c r="AI213" s="224">
        <v>32</v>
      </c>
      <c r="AJ213" s="224">
        <v>21</v>
      </c>
      <c r="AK213" s="224">
        <v>360</v>
      </c>
      <c r="AL213" s="220"/>
      <c r="AM213" s="222"/>
      <c r="AN213" s="220"/>
      <c r="AO213" s="222"/>
      <c r="AP213" s="222">
        <v>0</v>
      </c>
      <c r="AQ213" s="222">
        <v>0</v>
      </c>
      <c r="AR213" s="224">
        <v>0</v>
      </c>
      <c r="AS213" s="224">
        <v>0</v>
      </c>
      <c r="AT213" s="221">
        <v>0</v>
      </c>
      <c r="AU213" s="221">
        <v>0</v>
      </c>
      <c r="AV213" s="221">
        <v>0</v>
      </c>
      <c r="AW213" s="221">
        <v>0</v>
      </c>
      <c r="AX213" s="221">
        <v>0</v>
      </c>
      <c r="AY213" s="221">
        <v>0</v>
      </c>
      <c r="AZ213" s="221">
        <v>0</v>
      </c>
      <c r="BA213" s="221">
        <v>0</v>
      </c>
      <c r="BB213" s="221">
        <v>0</v>
      </c>
      <c r="BC213" s="221">
        <v>0</v>
      </c>
      <c r="BD213" s="221">
        <v>0</v>
      </c>
      <c r="BE213" s="221">
        <v>0</v>
      </c>
      <c r="BF213" s="221">
        <v>0</v>
      </c>
      <c r="BG213" s="221">
        <v>0</v>
      </c>
      <c r="BH213" s="221">
        <v>0</v>
      </c>
      <c r="BI213" s="221">
        <v>0</v>
      </c>
      <c r="BJ213" s="221">
        <v>0</v>
      </c>
      <c r="BK213" s="221">
        <v>0</v>
      </c>
      <c r="BL213" s="221">
        <v>0</v>
      </c>
      <c r="BM213" s="221">
        <v>0</v>
      </c>
      <c r="BN213" s="221">
        <v>0</v>
      </c>
      <c r="BO213" s="221">
        <v>0</v>
      </c>
      <c r="BP213" s="221">
        <v>0</v>
      </c>
      <c r="BQ213" s="213" t="s">
        <v>102</v>
      </c>
    </row>
    <row r="214" spans="1:69" x14ac:dyDescent="0.3">
      <c r="A214" s="220">
        <v>46374</v>
      </c>
      <c r="B214" s="221">
        <v>1000</v>
      </c>
      <c r="C214" s="222"/>
      <c r="D214" s="221">
        <v>1000</v>
      </c>
      <c r="E214" s="222"/>
      <c r="F214" s="222"/>
      <c r="G214" s="222">
        <v>1</v>
      </c>
      <c r="H214" s="222"/>
      <c r="I214" s="221">
        <v>0</v>
      </c>
      <c r="J214" s="221">
        <v>0</v>
      </c>
      <c r="K214" s="221">
        <v>0</v>
      </c>
      <c r="L214" s="221">
        <v>1000</v>
      </c>
      <c r="M214" s="223"/>
      <c r="N214" s="221">
        <v>0</v>
      </c>
      <c r="O214" s="221">
        <v>0</v>
      </c>
      <c r="P214" s="221">
        <v>0</v>
      </c>
      <c r="Q214" s="221">
        <v>0</v>
      </c>
      <c r="R214" s="221">
        <v>1000</v>
      </c>
      <c r="S214" s="222">
        <v>1536</v>
      </c>
      <c r="T214" s="221">
        <v>1536000</v>
      </c>
      <c r="U214" s="221">
        <v>0</v>
      </c>
      <c r="V214" s="221">
        <v>0</v>
      </c>
      <c r="W214" s="221">
        <v>0</v>
      </c>
      <c r="X214" s="221">
        <v>0</v>
      </c>
      <c r="Y214" s="221">
        <v>0</v>
      </c>
      <c r="Z214" s="221">
        <v>0</v>
      </c>
      <c r="AA214" s="221">
        <v>0</v>
      </c>
      <c r="AB214" s="221">
        <v>0</v>
      </c>
      <c r="AC214" s="221">
        <v>0</v>
      </c>
      <c r="AD214" s="221">
        <v>0</v>
      </c>
      <c r="AE214" s="220"/>
      <c r="AF214" s="220"/>
      <c r="AG214" s="222">
        <v>0</v>
      </c>
      <c r="AH214" s="224">
        <v>22</v>
      </c>
      <c r="AI214" s="224">
        <v>32</v>
      </c>
      <c r="AJ214" s="224">
        <v>22</v>
      </c>
      <c r="AK214" s="224">
        <v>360</v>
      </c>
      <c r="AL214" s="220"/>
      <c r="AM214" s="222"/>
      <c r="AN214" s="220"/>
      <c r="AO214" s="222"/>
      <c r="AP214" s="222">
        <v>0</v>
      </c>
      <c r="AQ214" s="222">
        <v>0</v>
      </c>
      <c r="AR214" s="224">
        <v>0</v>
      </c>
      <c r="AS214" s="224">
        <v>0</v>
      </c>
      <c r="AT214" s="221">
        <v>0</v>
      </c>
      <c r="AU214" s="221">
        <v>0</v>
      </c>
      <c r="AV214" s="221">
        <v>0</v>
      </c>
      <c r="AW214" s="221">
        <v>0</v>
      </c>
      <c r="AX214" s="221">
        <v>0</v>
      </c>
      <c r="AY214" s="221">
        <v>0</v>
      </c>
      <c r="AZ214" s="221">
        <v>0</v>
      </c>
      <c r="BA214" s="221">
        <v>0</v>
      </c>
      <c r="BB214" s="221">
        <v>0</v>
      </c>
      <c r="BC214" s="221">
        <v>0</v>
      </c>
      <c r="BD214" s="221">
        <v>0</v>
      </c>
      <c r="BE214" s="221">
        <v>0</v>
      </c>
      <c r="BF214" s="221">
        <v>0</v>
      </c>
      <c r="BG214" s="221">
        <v>0</v>
      </c>
      <c r="BH214" s="221">
        <v>0</v>
      </c>
      <c r="BI214" s="221">
        <v>0</v>
      </c>
      <c r="BJ214" s="221">
        <v>0</v>
      </c>
      <c r="BK214" s="221">
        <v>0</v>
      </c>
      <c r="BL214" s="221">
        <v>0</v>
      </c>
      <c r="BM214" s="221">
        <v>0</v>
      </c>
      <c r="BN214" s="221">
        <v>0</v>
      </c>
      <c r="BO214" s="221">
        <v>0</v>
      </c>
      <c r="BP214" s="221">
        <v>0</v>
      </c>
      <c r="BQ214" s="213" t="s">
        <v>102</v>
      </c>
    </row>
    <row r="215" spans="1:69" x14ac:dyDescent="0.3">
      <c r="A215" s="220">
        <v>46375</v>
      </c>
      <c r="B215" s="221">
        <v>1000</v>
      </c>
      <c r="C215" s="222"/>
      <c r="D215" s="221">
        <v>1000</v>
      </c>
      <c r="E215" s="222"/>
      <c r="F215" s="222"/>
      <c r="G215" s="222">
        <v>1</v>
      </c>
      <c r="H215" s="222"/>
      <c r="I215" s="221">
        <v>0</v>
      </c>
      <c r="J215" s="221">
        <v>0</v>
      </c>
      <c r="K215" s="221">
        <v>0</v>
      </c>
      <c r="L215" s="221">
        <v>1000</v>
      </c>
      <c r="M215" s="223"/>
      <c r="N215" s="221">
        <v>0</v>
      </c>
      <c r="O215" s="221">
        <v>0</v>
      </c>
      <c r="P215" s="221">
        <v>0</v>
      </c>
      <c r="Q215" s="221">
        <v>0</v>
      </c>
      <c r="R215" s="221">
        <v>1000</v>
      </c>
      <c r="S215" s="222">
        <v>1536</v>
      </c>
      <c r="T215" s="221">
        <v>1536000</v>
      </c>
      <c r="U215" s="221">
        <v>0</v>
      </c>
      <c r="V215" s="221">
        <v>0</v>
      </c>
      <c r="W215" s="221">
        <v>0</v>
      </c>
      <c r="X215" s="221">
        <v>0</v>
      </c>
      <c r="Y215" s="221">
        <v>0</v>
      </c>
      <c r="Z215" s="221">
        <v>0</v>
      </c>
      <c r="AA215" s="221">
        <v>0</v>
      </c>
      <c r="AB215" s="221">
        <v>0</v>
      </c>
      <c r="AC215" s="221">
        <v>0</v>
      </c>
      <c r="AD215" s="221">
        <v>0</v>
      </c>
      <c r="AE215" s="220"/>
      <c r="AF215" s="220"/>
      <c r="AG215" s="222">
        <v>0</v>
      </c>
      <c r="AH215" s="224">
        <v>23</v>
      </c>
      <c r="AI215" s="224">
        <v>32</v>
      </c>
      <c r="AJ215" s="224">
        <v>23</v>
      </c>
      <c r="AK215" s="224">
        <v>360</v>
      </c>
      <c r="AL215" s="220"/>
      <c r="AM215" s="222"/>
      <c r="AN215" s="220"/>
      <c r="AO215" s="222"/>
      <c r="AP215" s="222">
        <v>0</v>
      </c>
      <c r="AQ215" s="222">
        <v>0</v>
      </c>
      <c r="AR215" s="224">
        <v>0</v>
      </c>
      <c r="AS215" s="224">
        <v>0</v>
      </c>
      <c r="AT215" s="221">
        <v>0</v>
      </c>
      <c r="AU215" s="221">
        <v>0</v>
      </c>
      <c r="AV215" s="221">
        <v>0</v>
      </c>
      <c r="AW215" s="221">
        <v>0</v>
      </c>
      <c r="AX215" s="221">
        <v>0</v>
      </c>
      <c r="AY215" s="221">
        <v>0</v>
      </c>
      <c r="AZ215" s="221">
        <v>0</v>
      </c>
      <c r="BA215" s="221">
        <v>0</v>
      </c>
      <c r="BB215" s="221">
        <v>0</v>
      </c>
      <c r="BC215" s="221">
        <v>0</v>
      </c>
      <c r="BD215" s="221">
        <v>0</v>
      </c>
      <c r="BE215" s="221">
        <v>0</v>
      </c>
      <c r="BF215" s="221">
        <v>0</v>
      </c>
      <c r="BG215" s="221">
        <v>0</v>
      </c>
      <c r="BH215" s="221">
        <v>0</v>
      </c>
      <c r="BI215" s="221">
        <v>0</v>
      </c>
      <c r="BJ215" s="221">
        <v>0</v>
      </c>
      <c r="BK215" s="221">
        <v>0</v>
      </c>
      <c r="BL215" s="221">
        <v>0</v>
      </c>
      <c r="BM215" s="221">
        <v>0</v>
      </c>
      <c r="BN215" s="221">
        <v>0</v>
      </c>
      <c r="BO215" s="221">
        <v>0</v>
      </c>
      <c r="BP215" s="221">
        <v>0</v>
      </c>
      <c r="BQ215" s="213" t="s">
        <v>102</v>
      </c>
    </row>
    <row r="216" spans="1:69" x14ac:dyDescent="0.3">
      <c r="A216" s="220">
        <v>46376</v>
      </c>
      <c r="B216" s="221">
        <v>1000</v>
      </c>
      <c r="C216" s="222"/>
      <c r="D216" s="221">
        <v>1000</v>
      </c>
      <c r="E216" s="222"/>
      <c r="F216" s="222"/>
      <c r="G216" s="222">
        <v>1</v>
      </c>
      <c r="H216" s="222"/>
      <c r="I216" s="221">
        <v>0</v>
      </c>
      <c r="J216" s="221">
        <v>0</v>
      </c>
      <c r="K216" s="221">
        <v>0</v>
      </c>
      <c r="L216" s="221">
        <v>1000</v>
      </c>
      <c r="M216" s="223"/>
      <c r="N216" s="221">
        <v>0</v>
      </c>
      <c r="O216" s="221">
        <v>0</v>
      </c>
      <c r="P216" s="221">
        <v>0</v>
      </c>
      <c r="Q216" s="221">
        <v>0</v>
      </c>
      <c r="R216" s="221">
        <v>1000</v>
      </c>
      <c r="S216" s="222">
        <v>1536</v>
      </c>
      <c r="T216" s="221">
        <v>1536000</v>
      </c>
      <c r="U216" s="221">
        <v>0</v>
      </c>
      <c r="V216" s="221">
        <v>0</v>
      </c>
      <c r="W216" s="221">
        <v>0</v>
      </c>
      <c r="X216" s="221">
        <v>0</v>
      </c>
      <c r="Y216" s="221">
        <v>0</v>
      </c>
      <c r="Z216" s="221">
        <v>0</v>
      </c>
      <c r="AA216" s="221">
        <v>0</v>
      </c>
      <c r="AB216" s="221">
        <v>0</v>
      </c>
      <c r="AC216" s="221">
        <v>0</v>
      </c>
      <c r="AD216" s="221">
        <v>0</v>
      </c>
      <c r="AE216" s="220"/>
      <c r="AF216" s="220"/>
      <c r="AG216" s="222">
        <v>0</v>
      </c>
      <c r="AH216" s="224">
        <v>24</v>
      </c>
      <c r="AI216" s="224">
        <v>32</v>
      </c>
      <c r="AJ216" s="224">
        <v>24</v>
      </c>
      <c r="AK216" s="224">
        <v>360</v>
      </c>
      <c r="AL216" s="220"/>
      <c r="AM216" s="222"/>
      <c r="AN216" s="220"/>
      <c r="AO216" s="222"/>
      <c r="AP216" s="222">
        <v>0</v>
      </c>
      <c r="AQ216" s="222">
        <v>0</v>
      </c>
      <c r="AR216" s="224">
        <v>0</v>
      </c>
      <c r="AS216" s="224">
        <v>0</v>
      </c>
      <c r="AT216" s="221">
        <v>0</v>
      </c>
      <c r="AU216" s="221">
        <v>0</v>
      </c>
      <c r="AV216" s="221">
        <v>0</v>
      </c>
      <c r="AW216" s="221">
        <v>0</v>
      </c>
      <c r="AX216" s="221">
        <v>0</v>
      </c>
      <c r="AY216" s="221">
        <v>0</v>
      </c>
      <c r="AZ216" s="221">
        <v>0</v>
      </c>
      <c r="BA216" s="221">
        <v>0</v>
      </c>
      <c r="BB216" s="221">
        <v>0</v>
      </c>
      <c r="BC216" s="221">
        <v>0</v>
      </c>
      <c r="BD216" s="221">
        <v>0</v>
      </c>
      <c r="BE216" s="221">
        <v>0</v>
      </c>
      <c r="BF216" s="221">
        <v>0</v>
      </c>
      <c r="BG216" s="221">
        <v>0</v>
      </c>
      <c r="BH216" s="221">
        <v>0</v>
      </c>
      <c r="BI216" s="221">
        <v>0</v>
      </c>
      <c r="BJ216" s="221">
        <v>0</v>
      </c>
      <c r="BK216" s="221">
        <v>0</v>
      </c>
      <c r="BL216" s="221">
        <v>0</v>
      </c>
      <c r="BM216" s="221">
        <v>0</v>
      </c>
      <c r="BN216" s="221">
        <v>0</v>
      </c>
      <c r="BO216" s="221">
        <v>0</v>
      </c>
      <c r="BP216" s="221">
        <v>0</v>
      </c>
      <c r="BQ216" s="213" t="s">
        <v>102</v>
      </c>
    </row>
    <row r="217" spans="1:69" x14ac:dyDescent="0.3">
      <c r="A217" s="220">
        <v>46377</v>
      </c>
      <c r="B217" s="221">
        <v>1000</v>
      </c>
      <c r="C217" s="222"/>
      <c r="D217" s="221">
        <v>1000</v>
      </c>
      <c r="E217" s="222"/>
      <c r="F217" s="222"/>
      <c r="G217" s="222">
        <v>1</v>
      </c>
      <c r="H217" s="222"/>
      <c r="I217" s="221">
        <v>0</v>
      </c>
      <c r="J217" s="221">
        <v>0</v>
      </c>
      <c r="K217" s="221">
        <v>0</v>
      </c>
      <c r="L217" s="221">
        <v>1000</v>
      </c>
      <c r="M217" s="223"/>
      <c r="N217" s="221">
        <v>0</v>
      </c>
      <c r="O217" s="221">
        <v>0</v>
      </c>
      <c r="P217" s="221">
        <v>0</v>
      </c>
      <c r="Q217" s="221">
        <v>0</v>
      </c>
      <c r="R217" s="221">
        <v>1000</v>
      </c>
      <c r="S217" s="222">
        <v>1536</v>
      </c>
      <c r="T217" s="221">
        <v>1536000</v>
      </c>
      <c r="U217" s="221">
        <v>0</v>
      </c>
      <c r="V217" s="221">
        <v>0</v>
      </c>
      <c r="W217" s="221">
        <v>0</v>
      </c>
      <c r="X217" s="221">
        <v>0</v>
      </c>
      <c r="Y217" s="221">
        <v>0</v>
      </c>
      <c r="Z217" s="221">
        <v>0</v>
      </c>
      <c r="AA217" s="221">
        <v>0</v>
      </c>
      <c r="AB217" s="221">
        <v>0</v>
      </c>
      <c r="AC217" s="221">
        <v>0</v>
      </c>
      <c r="AD217" s="221">
        <v>0</v>
      </c>
      <c r="AE217" s="220"/>
      <c r="AF217" s="220"/>
      <c r="AG217" s="222">
        <v>0</v>
      </c>
      <c r="AH217" s="224">
        <v>25</v>
      </c>
      <c r="AI217" s="224">
        <v>32</v>
      </c>
      <c r="AJ217" s="224">
        <v>25</v>
      </c>
      <c r="AK217" s="224">
        <v>360</v>
      </c>
      <c r="AL217" s="220"/>
      <c r="AM217" s="222"/>
      <c r="AN217" s="220"/>
      <c r="AO217" s="222"/>
      <c r="AP217" s="222">
        <v>0</v>
      </c>
      <c r="AQ217" s="222">
        <v>0</v>
      </c>
      <c r="AR217" s="224">
        <v>0</v>
      </c>
      <c r="AS217" s="224">
        <v>0</v>
      </c>
      <c r="AT217" s="221">
        <v>0</v>
      </c>
      <c r="AU217" s="221">
        <v>0</v>
      </c>
      <c r="AV217" s="221">
        <v>0</v>
      </c>
      <c r="AW217" s="221">
        <v>0</v>
      </c>
      <c r="AX217" s="221">
        <v>0</v>
      </c>
      <c r="AY217" s="221">
        <v>0</v>
      </c>
      <c r="AZ217" s="221">
        <v>0</v>
      </c>
      <c r="BA217" s="221">
        <v>0</v>
      </c>
      <c r="BB217" s="221">
        <v>0</v>
      </c>
      <c r="BC217" s="221">
        <v>0</v>
      </c>
      <c r="BD217" s="221">
        <v>0</v>
      </c>
      <c r="BE217" s="221">
        <v>0</v>
      </c>
      <c r="BF217" s="221">
        <v>0</v>
      </c>
      <c r="BG217" s="221">
        <v>0</v>
      </c>
      <c r="BH217" s="221">
        <v>0</v>
      </c>
      <c r="BI217" s="221">
        <v>0</v>
      </c>
      <c r="BJ217" s="221">
        <v>0</v>
      </c>
      <c r="BK217" s="221">
        <v>0</v>
      </c>
      <c r="BL217" s="221">
        <v>0</v>
      </c>
      <c r="BM217" s="221">
        <v>0</v>
      </c>
      <c r="BN217" s="221">
        <v>0</v>
      </c>
      <c r="BO217" s="221">
        <v>0</v>
      </c>
      <c r="BP217" s="221">
        <v>0</v>
      </c>
      <c r="BQ217" s="213" t="s">
        <v>102</v>
      </c>
    </row>
    <row r="218" spans="1:69" x14ac:dyDescent="0.3">
      <c r="A218" s="220">
        <v>46378</v>
      </c>
      <c r="B218" s="221">
        <v>1000</v>
      </c>
      <c r="C218" s="222"/>
      <c r="D218" s="221">
        <v>1000</v>
      </c>
      <c r="E218" s="222"/>
      <c r="F218" s="222"/>
      <c r="G218" s="222">
        <v>1</v>
      </c>
      <c r="H218" s="222"/>
      <c r="I218" s="221">
        <v>0</v>
      </c>
      <c r="J218" s="221">
        <v>0</v>
      </c>
      <c r="K218" s="221">
        <v>0</v>
      </c>
      <c r="L218" s="221">
        <v>1000</v>
      </c>
      <c r="M218" s="223"/>
      <c r="N218" s="221">
        <v>0</v>
      </c>
      <c r="O218" s="221">
        <v>0</v>
      </c>
      <c r="P218" s="221">
        <v>0</v>
      </c>
      <c r="Q218" s="221">
        <v>0</v>
      </c>
      <c r="R218" s="221">
        <v>1000</v>
      </c>
      <c r="S218" s="222">
        <v>1536</v>
      </c>
      <c r="T218" s="221">
        <v>1536000</v>
      </c>
      <c r="U218" s="221">
        <v>0</v>
      </c>
      <c r="V218" s="221">
        <v>0</v>
      </c>
      <c r="W218" s="221">
        <v>0</v>
      </c>
      <c r="X218" s="221">
        <v>0</v>
      </c>
      <c r="Y218" s="221">
        <v>0</v>
      </c>
      <c r="Z218" s="221">
        <v>0</v>
      </c>
      <c r="AA218" s="221">
        <v>0</v>
      </c>
      <c r="AB218" s="221">
        <v>0</v>
      </c>
      <c r="AC218" s="221">
        <v>0</v>
      </c>
      <c r="AD218" s="221">
        <v>0</v>
      </c>
      <c r="AE218" s="220"/>
      <c r="AF218" s="220"/>
      <c r="AG218" s="222">
        <v>0</v>
      </c>
      <c r="AH218" s="224">
        <v>26</v>
      </c>
      <c r="AI218" s="224">
        <v>32</v>
      </c>
      <c r="AJ218" s="224">
        <v>26</v>
      </c>
      <c r="AK218" s="224">
        <v>360</v>
      </c>
      <c r="AL218" s="220"/>
      <c r="AM218" s="222"/>
      <c r="AN218" s="220"/>
      <c r="AO218" s="222"/>
      <c r="AP218" s="222">
        <v>0</v>
      </c>
      <c r="AQ218" s="222">
        <v>0</v>
      </c>
      <c r="AR218" s="224">
        <v>0</v>
      </c>
      <c r="AS218" s="224">
        <v>0</v>
      </c>
      <c r="AT218" s="221">
        <v>0</v>
      </c>
      <c r="AU218" s="221">
        <v>0</v>
      </c>
      <c r="AV218" s="221">
        <v>0</v>
      </c>
      <c r="AW218" s="221">
        <v>0</v>
      </c>
      <c r="AX218" s="221">
        <v>0</v>
      </c>
      <c r="AY218" s="221">
        <v>0</v>
      </c>
      <c r="AZ218" s="221">
        <v>0</v>
      </c>
      <c r="BA218" s="221">
        <v>0</v>
      </c>
      <c r="BB218" s="221">
        <v>0</v>
      </c>
      <c r="BC218" s="221">
        <v>0</v>
      </c>
      <c r="BD218" s="221">
        <v>0</v>
      </c>
      <c r="BE218" s="221">
        <v>0</v>
      </c>
      <c r="BF218" s="221">
        <v>0</v>
      </c>
      <c r="BG218" s="221">
        <v>0</v>
      </c>
      <c r="BH218" s="221">
        <v>0</v>
      </c>
      <c r="BI218" s="221">
        <v>0</v>
      </c>
      <c r="BJ218" s="221">
        <v>0</v>
      </c>
      <c r="BK218" s="221">
        <v>0</v>
      </c>
      <c r="BL218" s="221">
        <v>0</v>
      </c>
      <c r="BM218" s="221">
        <v>0</v>
      </c>
      <c r="BN218" s="221">
        <v>0</v>
      </c>
      <c r="BO218" s="221">
        <v>0</v>
      </c>
      <c r="BP218" s="221">
        <v>0</v>
      </c>
      <c r="BQ218" s="213" t="s">
        <v>102</v>
      </c>
    </row>
    <row r="219" spans="1:69" x14ac:dyDescent="0.3">
      <c r="A219" s="220">
        <v>46379</v>
      </c>
      <c r="B219" s="221">
        <v>1000</v>
      </c>
      <c r="C219" s="222"/>
      <c r="D219" s="221">
        <v>1000</v>
      </c>
      <c r="E219" s="222"/>
      <c r="F219" s="222"/>
      <c r="G219" s="222">
        <v>1</v>
      </c>
      <c r="H219" s="222"/>
      <c r="I219" s="221">
        <v>0</v>
      </c>
      <c r="J219" s="221">
        <v>0</v>
      </c>
      <c r="K219" s="221">
        <v>0</v>
      </c>
      <c r="L219" s="221">
        <v>1000</v>
      </c>
      <c r="M219" s="223"/>
      <c r="N219" s="221">
        <v>0</v>
      </c>
      <c r="O219" s="221">
        <v>0</v>
      </c>
      <c r="P219" s="221">
        <v>0</v>
      </c>
      <c r="Q219" s="221">
        <v>0</v>
      </c>
      <c r="R219" s="221">
        <v>1000</v>
      </c>
      <c r="S219" s="222">
        <v>1536</v>
      </c>
      <c r="T219" s="221">
        <v>1536000</v>
      </c>
      <c r="U219" s="221">
        <v>0</v>
      </c>
      <c r="V219" s="221">
        <v>0</v>
      </c>
      <c r="W219" s="221">
        <v>0</v>
      </c>
      <c r="X219" s="221">
        <v>0</v>
      </c>
      <c r="Y219" s="221">
        <v>0</v>
      </c>
      <c r="Z219" s="221">
        <v>0</v>
      </c>
      <c r="AA219" s="221">
        <v>0</v>
      </c>
      <c r="AB219" s="221">
        <v>0</v>
      </c>
      <c r="AC219" s="221">
        <v>0</v>
      </c>
      <c r="AD219" s="221">
        <v>0</v>
      </c>
      <c r="AE219" s="220"/>
      <c r="AF219" s="220"/>
      <c r="AG219" s="222">
        <v>0</v>
      </c>
      <c r="AH219" s="224">
        <v>27</v>
      </c>
      <c r="AI219" s="224">
        <v>32</v>
      </c>
      <c r="AJ219" s="224">
        <v>27</v>
      </c>
      <c r="AK219" s="224">
        <v>360</v>
      </c>
      <c r="AL219" s="220"/>
      <c r="AM219" s="222"/>
      <c r="AN219" s="220"/>
      <c r="AO219" s="222"/>
      <c r="AP219" s="222">
        <v>0</v>
      </c>
      <c r="AQ219" s="222">
        <v>0</v>
      </c>
      <c r="AR219" s="224">
        <v>0</v>
      </c>
      <c r="AS219" s="224">
        <v>0</v>
      </c>
      <c r="AT219" s="221">
        <v>0</v>
      </c>
      <c r="AU219" s="221">
        <v>0</v>
      </c>
      <c r="AV219" s="221">
        <v>0</v>
      </c>
      <c r="AW219" s="221">
        <v>0</v>
      </c>
      <c r="AX219" s="221">
        <v>0</v>
      </c>
      <c r="AY219" s="221">
        <v>0</v>
      </c>
      <c r="AZ219" s="221">
        <v>0</v>
      </c>
      <c r="BA219" s="221">
        <v>0</v>
      </c>
      <c r="BB219" s="221">
        <v>0</v>
      </c>
      <c r="BC219" s="221">
        <v>0</v>
      </c>
      <c r="BD219" s="221">
        <v>0</v>
      </c>
      <c r="BE219" s="221">
        <v>0</v>
      </c>
      <c r="BF219" s="221">
        <v>0</v>
      </c>
      <c r="BG219" s="221">
        <v>0</v>
      </c>
      <c r="BH219" s="221">
        <v>0</v>
      </c>
      <c r="BI219" s="221">
        <v>0</v>
      </c>
      <c r="BJ219" s="221">
        <v>0</v>
      </c>
      <c r="BK219" s="221">
        <v>0</v>
      </c>
      <c r="BL219" s="221">
        <v>0</v>
      </c>
      <c r="BM219" s="221">
        <v>0</v>
      </c>
      <c r="BN219" s="221">
        <v>0</v>
      </c>
      <c r="BO219" s="221">
        <v>0</v>
      </c>
      <c r="BP219" s="221">
        <v>0</v>
      </c>
      <c r="BQ219" s="213" t="s">
        <v>102</v>
      </c>
    </row>
    <row r="220" spans="1:69" x14ac:dyDescent="0.3">
      <c r="A220" s="220">
        <v>46380</v>
      </c>
      <c r="B220" s="221">
        <v>1000</v>
      </c>
      <c r="C220" s="222"/>
      <c r="D220" s="221">
        <v>1000</v>
      </c>
      <c r="E220" s="222"/>
      <c r="F220" s="222"/>
      <c r="G220" s="222">
        <v>1</v>
      </c>
      <c r="H220" s="222"/>
      <c r="I220" s="221">
        <v>0</v>
      </c>
      <c r="J220" s="221">
        <v>0</v>
      </c>
      <c r="K220" s="221">
        <v>0</v>
      </c>
      <c r="L220" s="221">
        <v>1000</v>
      </c>
      <c r="M220" s="223"/>
      <c r="N220" s="221">
        <v>0</v>
      </c>
      <c r="O220" s="221">
        <v>0</v>
      </c>
      <c r="P220" s="221">
        <v>0</v>
      </c>
      <c r="Q220" s="221">
        <v>0</v>
      </c>
      <c r="R220" s="221">
        <v>1000</v>
      </c>
      <c r="S220" s="222">
        <v>1536</v>
      </c>
      <c r="T220" s="221">
        <v>1536000</v>
      </c>
      <c r="U220" s="221">
        <v>0</v>
      </c>
      <c r="V220" s="221">
        <v>0</v>
      </c>
      <c r="W220" s="221">
        <v>0</v>
      </c>
      <c r="X220" s="221">
        <v>0</v>
      </c>
      <c r="Y220" s="221">
        <v>0</v>
      </c>
      <c r="Z220" s="221">
        <v>0</v>
      </c>
      <c r="AA220" s="221">
        <v>0</v>
      </c>
      <c r="AB220" s="221">
        <v>0</v>
      </c>
      <c r="AC220" s="221">
        <v>0</v>
      </c>
      <c r="AD220" s="221">
        <v>0</v>
      </c>
      <c r="AE220" s="220"/>
      <c r="AF220" s="220"/>
      <c r="AG220" s="222">
        <v>0</v>
      </c>
      <c r="AH220" s="224">
        <v>28</v>
      </c>
      <c r="AI220" s="224">
        <v>32</v>
      </c>
      <c r="AJ220" s="224">
        <v>28</v>
      </c>
      <c r="AK220" s="224">
        <v>360</v>
      </c>
      <c r="AL220" s="220"/>
      <c r="AM220" s="222"/>
      <c r="AN220" s="220"/>
      <c r="AO220" s="222"/>
      <c r="AP220" s="222">
        <v>0</v>
      </c>
      <c r="AQ220" s="222">
        <v>0</v>
      </c>
      <c r="AR220" s="224">
        <v>0</v>
      </c>
      <c r="AS220" s="224">
        <v>0</v>
      </c>
      <c r="AT220" s="221">
        <v>0</v>
      </c>
      <c r="AU220" s="221">
        <v>0</v>
      </c>
      <c r="AV220" s="221">
        <v>0</v>
      </c>
      <c r="AW220" s="221">
        <v>0</v>
      </c>
      <c r="AX220" s="221">
        <v>0</v>
      </c>
      <c r="AY220" s="221">
        <v>0</v>
      </c>
      <c r="AZ220" s="221">
        <v>0</v>
      </c>
      <c r="BA220" s="221">
        <v>0</v>
      </c>
      <c r="BB220" s="221">
        <v>0</v>
      </c>
      <c r="BC220" s="221">
        <v>0</v>
      </c>
      <c r="BD220" s="221">
        <v>0</v>
      </c>
      <c r="BE220" s="221">
        <v>0</v>
      </c>
      <c r="BF220" s="221">
        <v>0</v>
      </c>
      <c r="BG220" s="221">
        <v>0</v>
      </c>
      <c r="BH220" s="221">
        <v>0</v>
      </c>
      <c r="BI220" s="221">
        <v>0</v>
      </c>
      <c r="BJ220" s="221">
        <v>0</v>
      </c>
      <c r="BK220" s="221">
        <v>0</v>
      </c>
      <c r="BL220" s="221">
        <v>0</v>
      </c>
      <c r="BM220" s="221">
        <v>0</v>
      </c>
      <c r="BN220" s="221">
        <v>0</v>
      </c>
      <c r="BO220" s="221">
        <v>0</v>
      </c>
      <c r="BP220" s="221">
        <v>0</v>
      </c>
      <c r="BQ220" s="213" t="s">
        <v>102</v>
      </c>
    </row>
    <row r="221" spans="1:69" x14ac:dyDescent="0.3">
      <c r="A221" s="220">
        <v>46381</v>
      </c>
      <c r="B221" s="221">
        <v>1000</v>
      </c>
      <c r="C221" s="222"/>
      <c r="D221" s="221">
        <v>1000</v>
      </c>
      <c r="E221" s="222"/>
      <c r="F221" s="222"/>
      <c r="G221" s="222">
        <v>1</v>
      </c>
      <c r="H221" s="222"/>
      <c r="I221" s="221">
        <v>0</v>
      </c>
      <c r="J221" s="221">
        <v>0</v>
      </c>
      <c r="K221" s="221">
        <v>0</v>
      </c>
      <c r="L221" s="221">
        <v>1000</v>
      </c>
      <c r="M221" s="223"/>
      <c r="N221" s="221">
        <v>0</v>
      </c>
      <c r="O221" s="221">
        <v>0</v>
      </c>
      <c r="P221" s="221">
        <v>0</v>
      </c>
      <c r="Q221" s="221">
        <v>0</v>
      </c>
      <c r="R221" s="221">
        <v>1000</v>
      </c>
      <c r="S221" s="222">
        <v>1536</v>
      </c>
      <c r="T221" s="221">
        <v>1536000</v>
      </c>
      <c r="U221" s="221">
        <v>0</v>
      </c>
      <c r="V221" s="221">
        <v>0</v>
      </c>
      <c r="W221" s="221">
        <v>0</v>
      </c>
      <c r="X221" s="221">
        <v>0</v>
      </c>
      <c r="Y221" s="221">
        <v>0</v>
      </c>
      <c r="Z221" s="221">
        <v>0</v>
      </c>
      <c r="AA221" s="221">
        <v>0</v>
      </c>
      <c r="AB221" s="221">
        <v>0</v>
      </c>
      <c r="AC221" s="221">
        <v>0</v>
      </c>
      <c r="AD221" s="221">
        <v>0</v>
      </c>
      <c r="AE221" s="220"/>
      <c r="AF221" s="220"/>
      <c r="AG221" s="222">
        <v>0</v>
      </c>
      <c r="AH221" s="224">
        <v>29</v>
      </c>
      <c r="AI221" s="224">
        <v>32</v>
      </c>
      <c r="AJ221" s="224">
        <v>29</v>
      </c>
      <c r="AK221" s="224">
        <v>360</v>
      </c>
      <c r="AL221" s="220"/>
      <c r="AM221" s="222"/>
      <c r="AN221" s="220"/>
      <c r="AO221" s="222"/>
      <c r="AP221" s="222">
        <v>0</v>
      </c>
      <c r="AQ221" s="222">
        <v>0</v>
      </c>
      <c r="AR221" s="224">
        <v>0</v>
      </c>
      <c r="AS221" s="224">
        <v>0</v>
      </c>
      <c r="AT221" s="221">
        <v>0</v>
      </c>
      <c r="AU221" s="221">
        <v>0</v>
      </c>
      <c r="AV221" s="221">
        <v>0</v>
      </c>
      <c r="AW221" s="221">
        <v>0</v>
      </c>
      <c r="AX221" s="221">
        <v>0</v>
      </c>
      <c r="AY221" s="221">
        <v>0</v>
      </c>
      <c r="AZ221" s="221">
        <v>0</v>
      </c>
      <c r="BA221" s="221">
        <v>0</v>
      </c>
      <c r="BB221" s="221">
        <v>0</v>
      </c>
      <c r="BC221" s="221">
        <v>0</v>
      </c>
      <c r="BD221" s="221">
        <v>0</v>
      </c>
      <c r="BE221" s="221">
        <v>0</v>
      </c>
      <c r="BF221" s="221">
        <v>0</v>
      </c>
      <c r="BG221" s="221">
        <v>0</v>
      </c>
      <c r="BH221" s="221">
        <v>0</v>
      </c>
      <c r="BI221" s="221">
        <v>0</v>
      </c>
      <c r="BJ221" s="221">
        <v>0</v>
      </c>
      <c r="BK221" s="221">
        <v>0</v>
      </c>
      <c r="BL221" s="221">
        <v>0</v>
      </c>
      <c r="BM221" s="221">
        <v>0</v>
      </c>
      <c r="BN221" s="221">
        <v>0</v>
      </c>
      <c r="BO221" s="221">
        <v>0</v>
      </c>
      <c r="BP221" s="221">
        <v>0</v>
      </c>
      <c r="BQ221" s="213" t="s">
        <v>102</v>
      </c>
    </row>
    <row r="222" spans="1:69" x14ac:dyDescent="0.3">
      <c r="A222" s="220">
        <v>46382</v>
      </c>
      <c r="B222" s="221">
        <v>1000</v>
      </c>
      <c r="C222" s="222"/>
      <c r="D222" s="221">
        <v>1000</v>
      </c>
      <c r="E222" s="222"/>
      <c r="F222" s="222"/>
      <c r="G222" s="222">
        <v>1</v>
      </c>
      <c r="H222" s="222"/>
      <c r="I222" s="221">
        <v>0</v>
      </c>
      <c r="J222" s="221">
        <v>0</v>
      </c>
      <c r="K222" s="221">
        <v>0</v>
      </c>
      <c r="L222" s="221">
        <v>1000</v>
      </c>
      <c r="M222" s="223"/>
      <c r="N222" s="221">
        <v>0</v>
      </c>
      <c r="O222" s="221">
        <v>0</v>
      </c>
      <c r="P222" s="221">
        <v>0</v>
      </c>
      <c r="Q222" s="221">
        <v>0</v>
      </c>
      <c r="R222" s="221">
        <v>1000</v>
      </c>
      <c r="S222" s="222">
        <v>1536</v>
      </c>
      <c r="T222" s="221">
        <v>1536000</v>
      </c>
      <c r="U222" s="221">
        <v>0</v>
      </c>
      <c r="V222" s="221">
        <v>0</v>
      </c>
      <c r="W222" s="221">
        <v>0</v>
      </c>
      <c r="X222" s="221">
        <v>0</v>
      </c>
      <c r="Y222" s="221">
        <v>0</v>
      </c>
      <c r="Z222" s="221">
        <v>0</v>
      </c>
      <c r="AA222" s="221">
        <v>0</v>
      </c>
      <c r="AB222" s="221">
        <v>0</v>
      </c>
      <c r="AC222" s="221">
        <v>0</v>
      </c>
      <c r="AD222" s="221">
        <v>0</v>
      </c>
      <c r="AE222" s="220"/>
      <c r="AF222" s="220"/>
      <c r="AG222" s="222">
        <v>0</v>
      </c>
      <c r="AH222" s="224">
        <v>30</v>
      </c>
      <c r="AI222" s="224">
        <v>32</v>
      </c>
      <c r="AJ222" s="224">
        <v>30</v>
      </c>
      <c r="AK222" s="224">
        <v>360</v>
      </c>
      <c r="AL222" s="220"/>
      <c r="AM222" s="222"/>
      <c r="AN222" s="220"/>
      <c r="AO222" s="222"/>
      <c r="AP222" s="222">
        <v>0</v>
      </c>
      <c r="AQ222" s="222">
        <v>0</v>
      </c>
      <c r="AR222" s="224">
        <v>0</v>
      </c>
      <c r="AS222" s="224">
        <v>0</v>
      </c>
      <c r="AT222" s="221">
        <v>0</v>
      </c>
      <c r="AU222" s="221">
        <v>0</v>
      </c>
      <c r="AV222" s="221">
        <v>0</v>
      </c>
      <c r="AW222" s="221">
        <v>0</v>
      </c>
      <c r="AX222" s="221">
        <v>0</v>
      </c>
      <c r="AY222" s="221">
        <v>0</v>
      </c>
      <c r="AZ222" s="221">
        <v>0</v>
      </c>
      <c r="BA222" s="221">
        <v>0</v>
      </c>
      <c r="BB222" s="221">
        <v>0</v>
      </c>
      <c r="BC222" s="221">
        <v>0</v>
      </c>
      <c r="BD222" s="221">
        <v>0</v>
      </c>
      <c r="BE222" s="221">
        <v>0</v>
      </c>
      <c r="BF222" s="221">
        <v>0</v>
      </c>
      <c r="BG222" s="221">
        <v>0</v>
      </c>
      <c r="BH222" s="221">
        <v>0</v>
      </c>
      <c r="BI222" s="221">
        <v>0</v>
      </c>
      <c r="BJ222" s="221">
        <v>0</v>
      </c>
      <c r="BK222" s="221">
        <v>0</v>
      </c>
      <c r="BL222" s="221">
        <v>0</v>
      </c>
      <c r="BM222" s="221">
        <v>0</v>
      </c>
      <c r="BN222" s="221">
        <v>0</v>
      </c>
      <c r="BO222" s="221">
        <v>0</v>
      </c>
      <c r="BP222" s="221">
        <v>0</v>
      </c>
      <c r="BQ222" s="213" t="s">
        <v>102</v>
      </c>
    </row>
    <row r="223" spans="1:69" x14ac:dyDescent="0.3">
      <c r="A223" s="220">
        <v>46383</v>
      </c>
      <c r="B223" s="221">
        <v>1000</v>
      </c>
      <c r="C223" s="222"/>
      <c r="D223" s="221">
        <v>1000</v>
      </c>
      <c r="E223" s="222"/>
      <c r="F223" s="222"/>
      <c r="G223" s="222">
        <v>1</v>
      </c>
      <c r="H223" s="222"/>
      <c r="I223" s="221">
        <v>0</v>
      </c>
      <c r="J223" s="221">
        <v>0</v>
      </c>
      <c r="K223" s="221">
        <v>0</v>
      </c>
      <c r="L223" s="221">
        <v>1000</v>
      </c>
      <c r="M223" s="223"/>
      <c r="N223" s="221">
        <v>0</v>
      </c>
      <c r="O223" s="221">
        <v>0</v>
      </c>
      <c r="P223" s="221">
        <v>0</v>
      </c>
      <c r="Q223" s="221">
        <v>0</v>
      </c>
      <c r="R223" s="221">
        <v>1000</v>
      </c>
      <c r="S223" s="222">
        <v>1536</v>
      </c>
      <c r="T223" s="221">
        <v>1536000</v>
      </c>
      <c r="U223" s="221">
        <v>0</v>
      </c>
      <c r="V223" s="221">
        <v>0</v>
      </c>
      <c r="W223" s="221">
        <v>0</v>
      </c>
      <c r="X223" s="221">
        <v>0</v>
      </c>
      <c r="Y223" s="221">
        <v>0</v>
      </c>
      <c r="Z223" s="221">
        <v>0</v>
      </c>
      <c r="AA223" s="221">
        <v>0</v>
      </c>
      <c r="AB223" s="221">
        <v>0</v>
      </c>
      <c r="AC223" s="221">
        <v>0</v>
      </c>
      <c r="AD223" s="221">
        <v>0</v>
      </c>
      <c r="AE223" s="220"/>
      <c r="AF223" s="220"/>
      <c r="AG223" s="222">
        <v>0</v>
      </c>
      <c r="AH223" s="224">
        <v>31</v>
      </c>
      <c r="AI223" s="224">
        <v>32</v>
      </c>
      <c r="AJ223" s="224">
        <v>31</v>
      </c>
      <c r="AK223" s="224">
        <v>360</v>
      </c>
      <c r="AL223" s="220"/>
      <c r="AM223" s="222"/>
      <c r="AN223" s="220"/>
      <c r="AO223" s="222"/>
      <c r="AP223" s="222">
        <v>0</v>
      </c>
      <c r="AQ223" s="222">
        <v>0</v>
      </c>
      <c r="AR223" s="224">
        <v>0</v>
      </c>
      <c r="AS223" s="224">
        <v>0</v>
      </c>
      <c r="AT223" s="221">
        <v>0</v>
      </c>
      <c r="AU223" s="221">
        <v>0</v>
      </c>
      <c r="AV223" s="221">
        <v>0</v>
      </c>
      <c r="AW223" s="221">
        <v>0</v>
      </c>
      <c r="AX223" s="221">
        <v>0</v>
      </c>
      <c r="AY223" s="221">
        <v>0</v>
      </c>
      <c r="AZ223" s="221">
        <v>0</v>
      </c>
      <c r="BA223" s="221">
        <v>0</v>
      </c>
      <c r="BB223" s="221">
        <v>0</v>
      </c>
      <c r="BC223" s="221">
        <v>0</v>
      </c>
      <c r="BD223" s="221">
        <v>0</v>
      </c>
      <c r="BE223" s="221">
        <v>0</v>
      </c>
      <c r="BF223" s="221">
        <v>0</v>
      </c>
      <c r="BG223" s="221">
        <v>0</v>
      </c>
      <c r="BH223" s="221">
        <v>0</v>
      </c>
      <c r="BI223" s="221">
        <v>0</v>
      </c>
      <c r="BJ223" s="221">
        <v>0</v>
      </c>
      <c r="BK223" s="221">
        <v>0</v>
      </c>
      <c r="BL223" s="221">
        <v>0</v>
      </c>
      <c r="BM223" s="221">
        <v>0</v>
      </c>
      <c r="BN223" s="221">
        <v>0</v>
      </c>
      <c r="BO223" s="221">
        <v>0</v>
      </c>
      <c r="BP223" s="221">
        <v>0</v>
      </c>
      <c r="BQ223" s="213" t="s">
        <v>102</v>
      </c>
    </row>
    <row r="224" spans="1:69" x14ac:dyDescent="0.3">
      <c r="A224" s="214">
        <v>46384</v>
      </c>
      <c r="B224" s="215">
        <v>1000</v>
      </c>
      <c r="C224" s="216"/>
      <c r="D224" s="215">
        <v>1000</v>
      </c>
      <c r="E224" s="216"/>
      <c r="F224" s="216"/>
      <c r="G224" s="216">
        <v>1</v>
      </c>
      <c r="H224" s="216"/>
      <c r="I224" s="215">
        <v>0</v>
      </c>
      <c r="J224" s="215">
        <v>0</v>
      </c>
      <c r="K224" s="215">
        <v>0</v>
      </c>
      <c r="L224" s="215">
        <v>1000</v>
      </c>
      <c r="M224" s="217">
        <v>0</v>
      </c>
      <c r="N224" s="215">
        <v>0</v>
      </c>
      <c r="O224" s="215">
        <v>0</v>
      </c>
      <c r="P224" s="215">
        <v>0</v>
      </c>
      <c r="Q224" s="215">
        <v>0</v>
      </c>
      <c r="R224" s="215">
        <v>1000</v>
      </c>
      <c r="S224" s="216">
        <v>1536</v>
      </c>
      <c r="T224" s="215">
        <v>1536000</v>
      </c>
      <c r="U224" s="215">
        <v>0</v>
      </c>
      <c r="V224" s="215">
        <v>0</v>
      </c>
      <c r="W224" s="215">
        <v>0</v>
      </c>
      <c r="X224" s="215">
        <v>0</v>
      </c>
      <c r="Y224" s="215">
        <v>0</v>
      </c>
      <c r="Z224" s="215">
        <v>0</v>
      </c>
      <c r="AA224" s="215">
        <v>0</v>
      </c>
      <c r="AB224" s="215">
        <v>0</v>
      </c>
      <c r="AC224" s="215">
        <v>0</v>
      </c>
      <c r="AD224" s="215">
        <v>0</v>
      </c>
      <c r="AE224" s="214"/>
      <c r="AF224" s="214"/>
      <c r="AG224" s="216">
        <v>0</v>
      </c>
      <c r="AH224" s="218">
        <v>32</v>
      </c>
      <c r="AI224" s="218">
        <v>32</v>
      </c>
      <c r="AJ224" s="218">
        <v>32</v>
      </c>
      <c r="AK224" s="218">
        <v>360</v>
      </c>
      <c r="AL224" s="214"/>
      <c r="AM224" s="216"/>
      <c r="AN224" s="214"/>
      <c r="AO224" s="216"/>
      <c r="AP224" s="216">
        <v>0</v>
      </c>
      <c r="AQ224" s="216">
        <v>0</v>
      </c>
      <c r="AR224" s="218">
        <v>0</v>
      </c>
      <c r="AS224" s="218">
        <v>0</v>
      </c>
      <c r="AT224" s="215">
        <v>0</v>
      </c>
      <c r="AU224" s="215">
        <v>0</v>
      </c>
      <c r="AV224" s="215">
        <v>0</v>
      </c>
      <c r="AW224" s="215">
        <v>0</v>
      </c>
      <c r="AX224" s="215">
        <v>0</v>
      </c>
      <c r="AY224" s="215">
        <v>0</v>
      </c>
      <c r="AZ224" s="215">
        <v>0</v>
      </c>
      <c r="BA224" s="215">
        <v>0</v>
      </c>
      <c r="BB224" s="215">
        <v>0</v>
      </c>
      <c r="BC224" s="215">
        <v>0</v>
      </c>
      <c r="BD224" s="215">
        <v>0</v>
      </c>
      <c r="BE224" s="215">
        <v>0</v>
      </c>
      <c r="BF224" s="215">
        <v>0</v>
      </c>
      <c r="BG224" s="215">
        <v>0</v>
      </c>
      <c r="BH224" s="215">
        <v>0</v>
      </c>
      <c r="BI224" s="215">
        <v>0</v>
      </c>
      <c r="BJ224" s="215">
        <v>0</v>
      </c>
      <c r="BK224" s="215">
        <v>0</v>
      </c>
      <c r="BL224" s="215">
        <v>0</v>
      </c>
      <c r="BM224" s="215">
        <v>0</v>
      </c>
      <c r="BN224" s="215">
        <v>0</v>
      </c>
      <c r="BO224" s="215">
        <v>0</v>
      </c>
      <c r="BP224" s="215">
        <v>0</v>
      </c>
      <c r="BQ224" s="219" t="s">
        <v>102</v>
      </c>
    </row>
    <row r="225" spans="1:69" x14ac:dyDescent="0.3">
      <c r="A225" s="220">
        <v>46385</v>
      </c>
      <c r="B225" s="221">
        <v>1000</v>
      </c>
      <c r="C225" s="222"/>
      <c r="D225" s="221">
        <v>1000</v>
      </c>
      <c r="E225" s="222"/>
      <c r="F225" s="222"/>
      <c r="G225" s="222">
        <v>1</v>
      </c>
      <c r="H225" s="222"/>
      <c r="I225" s="221">
        <v>0</v>
      </c>
      <c r="J225" s="221">
        <v>0</v>
      </c>
      <c r="K225" s="221">
        <v>0</v>
      </c>
      <c r="L225" s="221">
        <v>1000</v>
      </c>
      <c r="M225" s="223"/>
      <c r="N225" s="221">
        <v>0</v>
      </c>
      <c r="O225" s="221">
        <v>0</v>
      </c>
      <c r="P225" s="221">
        <v>0</v>
      </c>
      <c r="Q225" s="221">
        <v>0</v>
      </c>
      <c r="R225" s="221">
        <v>1000</v>
      </c>
      <c r="S225" s="222">
        <v>1536</v>
      </c>
      <c r="T225" s="221">
        <v>1536000</v>
      </c>
      <c r="U225" s="221">
        <v>0</v>
      </c>
      <c r="V225" s="221">
        <v>0</v>
      </c>
      <c r="W225" s="221">
        <v>0</v>
      </c>
      <c r="X225" s="221">
        <v>0</v>
      </c>
      <c r="Y225" s="221">
        <v>0</v>
      </c>
      <c r="Z225" s="221">
        <v>0</v>
      </c>
      <c r="AA225" s="221">
        <v>0</v>
      </c>
      <c r="AB225" s="221">
        <v>0</v>
      </c>
      <c r="AC225" s="221">
        <v>0</v>
      </c>
      <c r="AD225" s="221">
        <v>0</v>
      </c>
      <c r="AE225" s="220"/>
      <c r="AF225" s="220"/>
      <c r="AG225" s="222">
        <v>0</v>
      </c>
      <c r="AH225" s="224">
        <v>1</v>
      </c>
      <c r="AI225" s="224">
        <v>29</v>
      </c>
      <c r="AJ225" s="224">
        <v>1</v>
      </c>
      <c r="AK225" s="224">
        <v>360</v>
      </c>
      <c r="AL225" s="220"/>
      <c r="AM225" s="222"/>
      <c r="AN225" s="220"/>
      <c r="AO225" s="222"/>
      <c r="AP225" s="222">
        <v>0</v>
      </c>
      <c r="AQ225" s="222">
        <v>0</v>
      </c>
      <c r="AR225" s="224">
        <v>0</v>
      </c>
      <c r="AS225" s="224">
        <v>0</v>
      </c>
      <c r="AT225" s="221">
        <v>0</v>
      </c>
      <c r="AU225" s="221">
        <v>0</v>
      </c>
      <c r="AV225" s="221">
        <v>0</v>
      </c>
      <c r="AW225" s="221">
        <v>0</v>
      </c>
      <c r="AX225" s="221">
        <v>0</v>
      </c>
      <c r="AY225" s="221">
        <v>0</v>
      </c>
      <c r="AZ225" s="221">
        <v>0</v>
      </c>
      <c r="BA225" s="221">
        <v>0</v>
      </c>
      <c r="BB225" s="221">
        <v>0</v>
      </c>
      <c r="BC225" s="221">
        <v>0</v>
      </c>
      <c r="BD225" s="221">
        <v>0</v>
      </c>
      <c r="BE225" s="221">
        <v>0</v>
      </c>
      <c r="BF225" s="221">
        <v>0</v>
      </c>
      <c r="BG225" s="221">
        <v>0</v>
      </c>
      <c r="BH225" s="221">
        <v>0</v>
      </c>
      <c r="BI225" s="221">
        <v>0</v>
      </c>
      <c r="BJ225" s="221">
        <v>0</v>
      </c>
      <c r="BK225" s="221">
        <v>0</v>
      </c>
      <c r="BL225" s="221">
        <v>0</v>
      </c>
      <c r="BM225" s="221">
        <v>0</v>
      </c>
      <c r="BN225" s="221">
        <v>0</v>
      </c>
      <c r="BO225" s="221">
        <v>0</v>
      </c>
      <c r="BP225" s="221">
        <v>0</v>
      </c>
      <c r="BQ225" s="213" t="s">
        <v>102</v>
      </c>
    </row>
    <row r="226" spans="1:69" x14ac:dyDescent="0.3">
      <c r="A226" s="220">
        <v>46386</v>
      </c>
      <c r="B226" s="221">
        <v>1000</v>
      </c>
      <c r="C226" s="222"/>
      <c r="D226" s="221">
        <v>1000</v>
      </c>
      <c r="E226" s="222"/>
      <c r="F226" s="222"/>
      <c r="G226" s="222">
        <v>1</v>
      </c>
      <c r="H226" s="222"/>
      <c r="I226" s="221">
        <v>0</v>
      </c>
      <c r="J226" s="221">
        <v>0</v>
      </c>
      <c r="K226" s="221">
        <v>0</v>
      </c>
      <c r="L226" s="221">
        <v>1000</v>
      </c>
      <c r="M226" s="223"/>
      <c r="N226" s="221">
        <v>0</v>
      </c>
      <c r="O226" s="221">
        <v>0</v>
      </c>
      <c r="P226" s="221">
        <v>0</v>
      </c>
      <c r="Q226" s="221">
        <v>0</v>
      </c>
      <c r="R226" s="221">
        <v>1000</v>
      </c>
      <c r="S226" s="222">
        <v>1536</v>
      </c>
      <c r="T226" s="221">
        <v>1536000</v>
      </c>
      <c r="U226" s="221">
        <v>0</v>
      </c>
      <c r="V226" s="221">
        <v>0</v>
      </c>
      <c r="W226" s="221">
        <v>0</v>
      </c>
      <c r="X226" s="221">
        <v>0</v>
      </c>
      <c r="Y226" s="221">
        <v>0</v>
      </c>
      <c r="Z226" s="221">
        <v>0</v>
      </c>
      <c r="AA226" s="221">
        <v>0</v>
      </c>
      <c r="AB226" s="221">
        <v>0</v>
      </c>
      <c r="AC226" s="221">
        <v>0</v>
      </c>
      <c r="AD226" s="221">
        <v>0</v>
      </c>
      <c r="AE226" s="220"/>
      <c r="AF226" s="220"/>
      <c r="AG226" s="222">
        <v>0</v>
      </c>
      <c r="AH226" s="224">
        <v>2</v>
      </c>
      <c r="AI226" s="224">
        <v>29</v>
      </c>
      <c r="AJ226" s="224">
        <v>2</v>
      </c>
      <c r="AK226" s="224">
        <v>360</v>
      </c>
      <c r="AL226" s="220"/>
      <c r="AM226" s="222"/>
      <c r="AN226" s="220"/>
      <c r="AO226" s="222"/>
      <c r="AP226" s="222">
        <v>0</v>
      </c>
      <c r="AQ226" s="222">
        <v>0</v>
      </c>
      <c r="AR226" s="224">
        <v>0</v>
      </c>
      <c r="AS226" s="224">
        <v>0</v>
      </c>
      <c r="AT226" s="221">
        <v>0</v>
      </c>
      <c r="AU226" s="221">
        <v>0</v>
      </c>
      <c r="AV226" s="221">
        <v>0</v>
      </c>
      <c r="AW226" s="221">
        <v>0</v>
      </c>
      <c r="AX226" s="221">
        <v>0</v>
      </c>
      <c r="AY226" s="221">
        <v>0</v>
      </c>
      <c r="AZ226" s="221">
        <v>0</v>
      </c>
      <c r="BA226" s="221">
        <v>0</v>
      </c>
      <c r="BB226" s="221">
        <v>0</v>
      </c>
      <c r="BC226" s="221">
        <v>0</v>
      </c>
      <c r="BD226" s="221">
        <v>0</v>
      </c>
      <c r="BE226" s="221">
        <v>0</v>
      </c>
      <c r="BF226" s="221">
        <v>0</v>
      </c>
      <c r="BG226" s="221">
        <v>0</v>
      </c>
      <c r="BH226" s="221">
        <v>0</v>
      </c>
      <c r="BI226" s="221">
        <v>0</v>
      </c>
      <c r="BJ226" s="221">
        <v>0</v>
      </c>
      <c r="BK226" s="221">
        <v>0</v>
      </c>
      <c r="BL226" s="221">
        <v>0</v>
      </c>
      <c r="BM226" s="221">
        <v>0</v>
      </c>
      <c r="BN226" s="221">
        <v>0</v>
      </c>
      <c r="BO226" s="221">
        <v>0</v>
      </c>
      <c r="BP226" s="221">
        <v>0</v>
      </c>
      <c r="BQ226" s="213" t="s">
        <v>102</v>
      </c>
    </row>
    <row r="227" spans="1:69" x14ac:dyDescent="0.3">
      <c r="A227" s="220">
        <v>46387</v>
      </c>
      <c r="B227" s="221">
        <v>1000</v>
      </c>
      <c r="C227" s="222"/>
      <c r="D227" s="221">
        <v>1000</v>
      </c>
      <c r="E227" s="222"/>
      <c r="F227" s="222"/>
      <c r="G227" s="222">
        <v>1</v>
      </c>
      <c r="H227" s="222"/>
      <c r="I227" s="221">
        <v>0</v>
      </c>
      <c r="J227" s="221">
        <v>0</v>
      </c>
      <c r="K227" s="221">
        <v>0</v>
      </c>
      <c r="L227" s="221">
        <v>1000</v>
      </c>
      <c r="M227" s="223"/>
      <c r="N227" s="221">
        <v>0</v>
      </c>
      <c r="O227" s="221">
        <v>0</v>
      </c>
      <c r="P227" s="221">
        <v>0</v>
      </c>
      <c r="Q227" s="221">
        <v>0</v>
      </c>
      <c r="R227" s="221">
        <v>1000</v>
      </c>
      <c r="S227" s="222">
        <v>1536</v>
      </c>
      <c r="T227" s="221">
        <v>1536000</v>
      </c>
      <c r="U227" s="221">
        <v>0</v>
      </c>
      <c r="V227" s="221">
        <v>0</v>
      </c>
      <c r="W227" s="221">
        <v>0</v>
      </c>
      <c r="X227" s="221">
        <v>0</v>
      </c>
      <c r="Y227" s="221">
        <v>0</v>
      </c>
      <c r="Z227" s="221">
        <v>0</v>
      </c>
      <c r="AA227" s="221">
        <v>0</v>
      </c>
      <c r="AB227" s="221">
        <v>0</v>
      </c>
      <c r="AC227" s="221">
        <v>0</v>
      </c>
      <c r="AD227" s="221">
        <v>0</v>
      </c>
      <c r="AE227" s="220"/>
      <c r="AF227" s="220"/>
      <c r="AG227" s="222">
        <v>0</v>
      </c>
      <c r="AH227" s="224">
        <v>3</v>
      </c>
      <c r="AI227" s="224">
        <v>29</v>
      </c>
      <c r="AJ227" s="224">
        <v>3</v>
      </c>
      <c r="AK227" s="224">
        <v>360</v>
      </c>
      <c r="AL227" s="220"/>
      <c r="AM227" s="222"/>
      <c r="AN227" s="220"/>
      <c r="AO227" s="222"/>
      <c r="AP227" s="222">
        <v>0</v>
      </c>
      <c r="AQ227" s="222">
        <v>0</v>
      </c>
      <c r="AR227" s="224">
        <v>0</v>
      </c>
      <c r="AS227" s="224">
        <v>0</v>
      </c>
      <c r="AT227" s="221">
        <v>0</v>
      </c>
      <c r="AU227" s="221">
        <v>0</v>
      </c>
      <c r="AV227" s="221">
        <v>0</v>
      </c>
      <c r="AW227" s="221">
        <v>0</v>
      </c>
      <c r="AX227" s="221">
        <v>0</v>
      </c>
      <c r="AY227" s="221">
        <v>0</v>
      </c>
      <c r="AZ227" s="221">
        <v>0</v>
      </c>
      <c r="BA227" s="221">
        <v>0</v>
      </c>
      <c r="BB227" s="221">
        <v>0</v>
      </c>
      <c r="BC227" s="221">
        <v>0</v>
      </c>
      <c r="BD227" s="221">
        <v>0</v>
      </c>
      <c r="BE227" s="221">
        <v>0</v>
      </c>
      <c r="BF227" s="221">
        <v>0</v>
      </c>
      <c r="BG227" s="221">
        <v>0</v>
      </c>
      <c r="BH227" s="221">
        <v>0</v>
      </c>
      <c r="BI227" s="221">
        <v>0</v>
      </c>
      <c r="BJ227" s="221">
        <v>0</v>
      </c>
      <c r="BK227" s="221">
        <v>0</v>
      </c>
      <c r="BL227" s="221">
        <v>0</v>
      </c>
      <c r="BM227" s="221">
        <v>0</v>
      </c>
      <c r="BN227" s="221">
        <v>0</v>
      </c>
      <c r="BO227" s="221">
        <v>0</v>
      </c>
      <c r="BP227" s="221">
        <v>0</v>
      </c>
      <c r="BQ227" s="213" t="s">
        <v>102</v>
      </c>
    </row>
    <row r="228" spans="1:69" x14ac:dyDescent="0.3">
      <c r="A228" s="220">
        <v>46388</v>
      </c>
      <c r="B228" s="221">
        <v>1000</v>
      </c>
      <c r="C228" s="222"/>
      <c r="D228" s="221">
        <v>1000</v>
      </c>
      <c r="E228" s="222"/>
      <c r="F228" s="222"/>
      <c r="G228" s="222">
        <v>1</v>
      </c>
      <c r="H228" s="222"/>
      <c r="I228" s="221">
        <v>0</v>
      </c>
      <c r="J228" s="221">
        <v>0</v>
      </c>
      <c r="K228" s="221">
        <v>0</v>
      </c>
      <c r="L228" s="221">
        <v>1000</v>
      </c>
      <c r="M228" s="223"/>
      <c r="N228" s="221">
        <v>0</v>
      </c>
      <c r="O228" s="221">
        <v>0</v>
      </c>
      <c r="P228" s="221">
        <v>0</v>
      </c>
      <c r="Q228" s="221">
        <v>0</v>
      </c>
      <c r="R228" s="221">
        <v>1000</v>
      </c>
      <c r="S228" s="222">
        <v>1536</v>
      </c>
      <c r="T228" s="221">
        <v>1536000</v>
      </c>
      <c r="U228" s="221">
        <v>0</v>
      </c>
      <c r="V228" s="221">
        <v>0</v>
      </c>
      <c r="W228" s="221">
        <v>0</v>
      </c>
      <c r="X228" s="221">
        <v>0</v>
      </c>
      <c r="Y228" s="221">
        <v>0</v>
      </c>
      <c r="Z228" s="221">
        <v>0</v>
      </c>
      <c r="AA228" s="221">
        <v>0</v>
      </c>
      <c r="AB228" s="221">
        <v>0</v>
      </c>
      <c r="AC228" s="221">
        <v>0</v>
      </c>
      <c r="AD228" s="221">
        <v>0</v>
      </c>
      <c r="AE228" s="220"/>
      <c r="AF228" s="220"/>
      <c r="AG228" s="222">
        <v>0</v>
      </c>
      <c r="AH228" s="224">
        <v>4</v>
      </c>
      <c r="AI228" s="224">
        <v>29</v>
      </c>
      <c r="AJ228" s="224">
        <v>4</v>
      </c>
      <c r="AK228" s="224">
        <v>360</v>
      </c>
      <c r="AL228" s="220"/>
      <c r="AM228" s="222"/>
      <c r="AN228" s="220"/>
      <c r="AO228" s="222"/>
      <c r="AP228" s="222">
        <v>0</v>
      </c>
      <c r="AQ228" s="222">
        <v>0</v>
      </c>
      <c r="AR228" s="224">
        <v>0</v>
      </c>
      <c r="AS228" s="224">
        <v>0</v>
      </c>
      <c r="AT228" s="221">
        <v>0</v>
      </c>
      <c r="AU228" s="221">
        <v>0</v>
      </c>
      <c r="AV228" s="221">
        <v>0</v>
      </c>
      <c r="AW228" s="221">
        <v>0</v>
      </c>
      <c r="AX228" s="221">
        <v>0</v>
      </c>
      <c r="AY228" s="221">
        <v>0</v>
      </c>
      <c r="AZ228" s="221">
        <v>0</v>
      </c>
      <c r="BA228" s="221">
        <v>0</v>
      </c>
      <c r="BB228" s="221">
        <v>0</v>
      </c>
      <c r="BC228" s="221">
        <v>0</v>
      </c>
      <c r="BD228" s="221">
        <v>0</v>
      </c>
      <c r="BE228" s="221">
        <v>0</v>
      </c>
      <c r="BF228" s="221">
        <v>0</v>
      </c>
      <c r="BG228" s="221">
        <v>0</v>
      </c>
      <c r="BH228" s="221">
        <v>0</v>
      </c>
      <c r="BI228" s="221">
        <v>0</v>
      </c>
      <c r="BJ228" s="221">
        <v>0</v>
      </c>
      <c r="BK228" s="221">
        <v>0</v>
      </c>
      <c r="BL228" s="221">
        <v>0</v>
      </c>
      <c r="BM228" s="221">
        <v>0</v>
      </c>
      <c r="BN228" s="221">
        <v>0</v>
      </c>
      <c r="BO228" s="221">
        <v>0</v>
      </c>
      <c r="BP228" s="221">
        <v>0</v>
      </c>
      <c r="BQ228" s="213" t="s">
        <v>102</v>
      </c>
    </row>
    <row r="229" spans="1:69" x14ac:dyDescent="0.3">
      <c r="A229" s="220">
        <v>46389</v>
      </c>
      <c r="B229" s="221">
        <v>1000</v>
      </c>
      <c r="C229" s="222"/>
      <c r="D229" s="221">
        <v>1000</v>
      </c>
      <c r="E229" s="222"/>
      <c r="F229" s="222"/>
      <c r="G229" s="222">
        <v>1</v>
      </c>
      <c r="H229" s="222"/>
      <c r="I229" s="221">
        <v>0</v>
      </c>
      <c r="J229" s="221">
        <v>0</v>
      </c>
      <c r="K229" s="221">
        <v>0</v>
      </c>
      <c r="L229" s="221">
        <v>1000</v>
      </c>
      <c r="M229" s="223"/>
      <c r="N229" s="221">
        <v>0</v>
      </c>
      <c r="O229" s="221">
        <v>0</v>
      </c>
      <c r="P229" s="221">
        <v>0</v>
      </c>
      <c r="Q229" s="221">
        <v>0</v>
      </c>
      <c r="R229" s="221">
        <v>1000</v>
      </c>
      <c r="S229" s="222">
        <v>1536</v>
      </c>
      <c r="T229" s="221">
        <v>1536000</v>
      </c>
      <c r="U229" s="221">
        <v>0</v>
      </c>
      <c r="V229" s="221">
        <v>0</v>
      </c>
      <c r="W229" s="221">
        <v>0</v>
      </c>
      <c r="X229" s="221">
        <v>0</v>
      </c>
      <c r="Y229" s="221">
        <v>0</v>
      </c>
      <c r="Z229" s="221">
        <v>0</v>
      </c>
      <c r="AA229" s="221">
        <v>0</v>
      </c>
      <c r="AB229" s="221">
        <v>0</v>
      </c>
      <c r="AC229" s="221">
        <v>0</v>
      </c>
      <c r="AD229" s="221">
        <v>0</v>
      </c>
      <c r="AE229" s="220"/>
      <c r="AF229" s="220"/>
      <c r="AG229" s="222">
        <v>0</v>
      </c>
      <c r="AH229" s="224">
        <v>5</v>
      </c>
      <c r="AI229" s="224">
        <v>29</v>
      </c>
      <c r="AJ229" s="224">
        <v>5</v>
      </c>
      <c r="AK229" s="224">
        <v>360</v>
      </c>
      <c r="AL229" s="220"/>
      <c r="AM229" s="222"/>
      <c r="AN229" s="220"/>
      <c r="AO229" s="222"/>
      <c r="AP229" s="222">
        <v>0</v>
      </c>
      <c r="AQ229" s="222">
        <v>0</v>
      </c>
      <c r="AR229" s="224">
        <v>0</v>
      </c>
      <c r="AS229" s="224">
        <v>0</v>
      </c>
      <c r="AT229" s="221">
        <v>0</v>
      </c>
      <c r="AU229" s="221">
        <v>0</v>
      </c>
      <c r="AV229" s="221">
        <v>0</v>
      </c>
      <c r="AW229" s="221">
        <v>0</v>
      </c>
      <c r="AX229" s="221">
        <v>0</v>
      </c>
      <c r="AY229" s="221">
        <v>0</v>
      </c>
      <c r="AZ229" s="221">
        <v>0</v>
      </c>
      <c r="BA229" s="221">
        <v>0</v>
      </c>
      <c r="BB229" s="221">
        <v>0</v>
      </c>
      <c r="BC229" s="221">
        <v>0</v>
      </c>
      <c r="BD229" s="221">
        <v>0</v>
      </c>
      <c r="BE229" s="221">
        <v>0</v>
      </c>
      <c r="BF229" s="221">
        <v>0</v>
      </c>
      <c r="BG229" s="221">
        <v>0</v>
      </c>
      <c r="BH229" s="221">
        <v>0</v>
      </c>
      <c r="BI229" s="221">
        <v>0</v>
      </c>
      <c r="BJ229" s="221">
        <v>0</v>
      </c>
      <c r="BK229" s="221">
        <v>0</v>
      </c>
      <c r="BL229" s="221">
        <v>0</v>
      </c>
      <c r="BM229" s="221">
        <v>0</v>
      </c>
      <c r="BN229" s="221">
        <v>0</v>
      </c>
      <c r="BO229" s="221">
        <v>0</v>
      </c>
      <c r="BP229" s="221">
        <v>0</v>
      </c>
      <c r="BQ229" s="213" t="s">
        <v>102</v>
      </c>
    </row>
    <row r="230" spans="1:69" x14ac:dyDescent="0.3">
      <c r="A230" s="220">
        <v>46390</v>
      </c>
      <c r="B230" s="221">
        <v>1000</v>
      </c>
      <c r="C230" s="222"/>
      <c r="D230" s="221">
        <v>1000</v>
      </c>
      <c r="E230" s="222"/>
      <c r="F230" s="222"/>
      <c r="G230" s="222">
        <v>1</v>
      </c>
      <c r="H230" s="222"/>
      <c r="I230" s="221">
        <v>0</v>
      </c>
      <c r="J230" s="221">
        <v>0</v>
      </c>
      <c r="K230" s="221">
        <v>0</v>
      </c>
      <c r="L230" s="221">
        <v>1000</v>
      </c>
      <c r="M230" s="223"/>
      <c r="N230" s="221">
        <v>0</v>
      </c>
      <c r="O230" s="221">
        <v>0</v>
      </c>
      <c r="P230" s="221">
        <v>0</v>
      </c>
      <c r="Q230" s="221">
        <v>0</v>
      </c>
      <c r="R230" s="221">
        <v>1000</v>
      </c>
      <c r="S230" s="222">
        <v>1536</v>
      </c>
      <c r="T230" s="221">
        <v>1536000</v>
      </c>
      <c r="U230" s="221">
        <v>0</v>
      </c>
      <c r="V230" s="221">
        <v>0</v>
      </c>
      <c r="W230" s="221">
        <v>0</v>
      </c>
      <c r="X230" s="221">
        <v>0</v>
      </c>
      <c r="Y230" s="221">
        <v>0</v>
      </c>
      <c r="Z230" s="221">
        <v>0</v>
      </c>
      <c r="AA230" s="221">
        <v>0</v>
      </c>
      <c r="AB230" s="221">
        <v>0</v>
      </c>
      <c r="AC230" s="221">
        <v>0</v>
      </c>
      <c r="AD230" s="221">
        <v>0</v>
      </c>
      <c r="AE230" s="220"/>
      <c r="AF230" s="220"/>
      <c r="AG230" s="222">
        <v>0</v>
      </c>
      <c r="AH230" s="224">
        <v>6</v>
      </c>
      <c r="AI230" s="224">
        <v>29</v>
      </c>
      <c r="AJ230" s="224">
        <v>6</v>
      </c>
      <c r="AK230" s="224">
        <v>360</v>
      </c>
      <c r="AL230" s="220"/>
      <c r="AM230" s="222"/>
      <c r="AN230" s="220"/>
      <c r="AO230" s="222"/>
      <c r="AP230" s="222">
        <v>0</v>
      </c>
      <c r="AQ230" s="222">
        <v>0</v>
      </c>
      <c r="AR230" s="224">
        <v>0</v>
      </c>
      <c r="AS230" s="224">
        <v>0</v>
      </c>
      <c r="AT230" s="221">
        <v>0</v>
      </c>
      <c r="AU230" s="221">
        <v>0</v>
      </c>
      <c r="AV230" s="221">
        <v>0</v>
      </c>
      <c r="AW230" s="221">
        <v>0</v>
      </c>
      <c r="AX230" s="221">
        <v>0</v>
      </c>
      <c r="AY230" s="221">
        <v>0</v>
      </c>
      <c r="AZ230" s="221">
        <v>0</v>
      </c>
      <c r="BA230" s="221">
        <v>0</v>
      </c>
      <c r="BB230" s="221">
        <v>0</v>
      </c>
      <c r="BC230" s="221">
        <v>0</v>
      </c>
      <c r="BD230" s="221">
        <v>0</v>
      </c>
      <c r="BE230" s="221">
        <v>0</v>
      </c>
      <c r="BF230" s="221">
        <v>0</v>
      </c>
      <c r="BG230" s="221">
        <v>0</v>
      </c>
      <c r="BH230" s="221">
        <v>0</v>
      </c>
      <c r="BI230" s="221">
        <v>0</v>
      </c>
      <c r="BJ230" s="221">
        <v>0</v>
      </c>
      <c r="BK230" s="221">
        <v>0</v>
      </c>
      <c r="BL230" s="221">
        <v>0</v>
      </c>
      <c r="BM230" s="221">
        <v>0</v>
      </c>
      <c r="BN230" s="221">
        <v>0</v>
      </c>
      <c r="BO230" s="221">
        <v>0</v>
      </c>
      <c r="BP230" s="221">
        <v>0</v>
      </c>
      <c r="BQ230" s="213" t="s">
        <v>102</v>
      </c>
    </row>
    <row r="231" spans="1:69" x14ac:dyDescent="0.3">
      <c r="A231" s="220">
        <v>46391</v>
      </c>
      <c r="B231" s="221">
        <v>1000</v>
      </c>
      <c r="C231" s="222"/>
      <c r="D231" s="221">
        <v>1000</v>
      </c>
      <c r="E231" s="222"/>
      <c r="F231" s="222"/>
      <c r="G231" s="222">
        <v>1</v>
      </c>
      <c r="H231" s="222"/>
      <c r="I231" s="221">
        <v>0</v>
      </c>
      <c r="J231" s="221">
        <v>0</v>
      </c>
      <c r="K231" s="221">
        <v>0</v>
      </c>
      <c r="L231" s="221">
        <v>1000</v>
      </c>
      <c r="M231" s="223"/>
      <c r="N231" s="221">
        <v>0</v>
      </c>
      <c r="O231" s="221">
        <v>0</v>
      </c>
      <c r="P231" s="221">
        <v>0</v>
      </c>
      <c r="Q231" s="221">
        <v>0</v>
      </c>
      <c r="R231" s="221">
        <v>1000</v>
      </c>
      <c r="S231" s="222">
        <v>1536</v>
      </c>
      <c r="T231" s="221">
        <v>1536000</v>
      </c>
      <c r="U231" s="221">
        <v>0</v>
      </c>
      <c r="V231" s="221">
        <v>0</v>
      </c>
      <c r="W231" s="221">
        <v>0</v>
      </c>
      <c r="X231" s="221">
        <v>0</v>
      </c>
      <c r="Y231" s="221">
        <v>0</v>
      </c>
      <c r="Z231" s="221">
        <v>0</v>
      </c>
      <c r="AA231" s="221">
        <v>0</v>
      </c>
      <c r="AB231" s="221">
        <v>0</v>
      </c>
      <c r="AC231" s="221">
        <v>0</v>
      </c>
      <c r="AD231" s="221">
        <v>0</v>
      </c>
      <c r="AE231" s="220"/>
      <c r="AF231" s="220"/>
      <c r="AG231" s="222">
        <v>0</v>
      </c>
      <c r="AH231" s="224">
        <v>7</v>
      </c>
      <c r="AI231" s="224">
        <v>29</v>
      </c>
      <c r="AJ231" s="224">
        <v>7</v>
      </c>
      <c r="AK231" s="224">
        <v>360</v>
      </c>
      <c r="AL231" s="220"/>
      <c r="AM231" s="222"/>
      <c r="AN231" s="220"/>
      <c r="AO231" s="222"/>
      <c r="AP231" s="222">
        <v>0</v>
      </c>
      <c r="AQ231" s="222">
        <v>0</v>
      </c>
      <c r="AR231" s="224">
        <v>0</v>
      </c>
      <c r="AS231" s="224">
        <v>0</v>
      </c>
      <c r="AT231" s="221">
        <v>0</v>
      </c>
      <c r="AU231" s="221">
        <v>0</v>
      </c>
      <c r="AV231" s="221">
        <v>0</v>
      </c>
      <c r="AW231" s="221">
        <v>0</v>
      </c>
      <c r="AX231" s="221">
        <v>0</v>
      </c>
      <c r="AY231" s="221">
        <v>0</v>
      </c>
      <c r="AZ231" s="221">
        <v>0</v>
      </c>
      <c r="BA231" s="221">
        <v>0</v>
      </c>
      <c r="BB231" s="221">
        <v>0</v>
      </c>
      <c r="BC231" s="221">
        <v>0</v>
      </c>
      <c r="BD231" s="221">
        <v>0</v>
      </c>
      <c r="BE231" s="221">
        <v>0</v>
      </c>
      <c r="BF231" s="221">
        <v>0</v>
      </c>
      <c r="BG231" s="221">
        <v>0</v>
      </c>
      <c r="BH231" s="221">
        <v>0</v>
      </c>
      <c r="BI231" s="221">
        <v>0</v>
      </c>
      <c r="BJ231" s="221">
        <v>0</v>
      </c>
      <c r="BK231" s="221">
        <v>0</v>
      </c>
      <c r="BL231" s="221">
        <v>0</v>
      </c>
      <c r="BM231" s="221">
        <v>0</v>
      </c>
      <c r="BN231" s="221">
        <v>0</v>
      </c>
      <c r="BO231" s="221">
        <v>0</v>
      </c>
      <c r="BP231" s="221">
        <v>0</v>
      </c>
      <c r="BQ231" s="213" t="s">
        <v>102</v>
      </c>
    </row>
    <row r="232" spans="1:69" x14ac:dyDescent="0.3">
      <c r="A232" s="220">
        <v>46392</v>
      </c>
      <c r="B232" s="221">
        <v>1000</v>
      </c>
      <c r="C232" s="222"/>
      <c r="D232" s="221">
        <v>1000</v>
      </c>
      <c r="E232" s="222"/>
      <c r="F232" s="222"/>
      <c r="G232" s="222">
        <v>1</v>
      </c>
      <c r="H232" s="222"/>
      <c r="I232" s="221">
        <v>0</v>
      </c>
      <c r="J232" s="221">
        <v>0</v>
      </c>
      <c r="K232" s="221">
        <v>0</v>
      </c>
      <c r="L232" s="221">
        <v>1000</v>
      </c>
      <c r="M232" s="223"/>
      <c r="N232" s="221">
        <v>0</v>
      </c>
      <c r="O232" s="221">
        <v>0</v>
      </c>
      <c r="P232" s="221">
        <v>0</v>
      </c>
      <c r="Q232" s="221">
        <v>0</v>
      </c>
      <c r="R232" s="221">
        <v>1000</v>
      </c>
      <c r="S232" s="222">
        <v>1536</v>
      </c>
      <c r="T232" s="221">
        <v>1536000</v>
      </c>
      <c r="U232" s="221">
        <v>0</v>
      </c>
      <c r="V232" s="221">
        <v>0</v>
      </c>
      <c r="W232" s="221">
        <v>0</v>
      </c>
      <c r="X232" s="221">
        <v>0</v>
      </c>
      <c r="Y232" s="221">
        <v>0</v>
      </c>
      <c r="Z232" s="221">
        <v>0</v>
      </c>
      <c r="AA232" s="221">
        <v>0</v>
      </c>
      <c r="AB232" s="221">
        <v>0</v>
      </c>
      <c r="AC232" s="221">
        <v>0</v>
      </c>
      <c r="AD232" s="221">
        <v>0</v>
      </c>
      <c r="AE232" s="220"/>
      <c r="AF232" s="220"/>
      <c r="AG232" s="222">
        <v>0</v>
      </c>
      <c r="AH232" s="224">
        <v>8</v>
      </c>
      <c r="AI232" s="224">
        <v>29</v>
      </c>
      <c r="AJ232" s="224">
        <v>8</v>
      </c>
      <c r="AK232" s="224">
        <v>360</v>
      </c>
      <c r="AL232" s="220"/>
      <c r="AM232" s="222"/>
      <c r="AN232" s="220"/>
      <c r="AO232" s="222"/>
      <c r="AP232" s="222">
        <v>0</v>
      </c>
      <c r="AQ232" s="222">
        <v>0</v>
      </c>
      <c r="AR232" s="224">
        <v>0</v>
      </c>
      <c r="AS232" s="224">
        <v>0</v>
      </c>
      <c r="AT232" s="221">
        <v>0</v>
      </c>
      <c r="AU232" s="221">
        <v>0</v>
      </c>
      <c r="AV232" s="221">
        <v>0</v>
      </c>
      <c r="AW232" s="221">
        <v>0</v>
      </c>
      <c r="AX232" s="221">
        <v>0</v>
      </c>
      <c r="AY232" s="221">
        <v>0</v>
      </c>
      <c r="AZ232" s="221">
        <v>0</v>
      </c>
      <c r="BA232" s="221">
        <v>0</v>
      </c>
      <c r="BB232" s="221">
        <v>0</v>
      </c>
      <c r="BC232" s="221">
        <v>0</v>
      </c>
      <c r="BD232" s="221">
        <v>0</v>
      </c>
      <c r="BE232" s="221">
        <v>0</v>
      </c>
      <c r="BF232" s="221">
        <v>0</v>
      </c>
      <c r="BG232" s="221">
        <v>0</v>
      </c>
      <c r="BH232" s="221">
        <v>0</v>
      </c>
      <c r="BI232" s="221">
        <v>0</v>
      </c>
      <c r="BJ232" s="221">
        <v>0</v>
      </c>
      <c r="BK232" s="221">
        <v>0</v>
      </c>
      <c r="BL232" s="221">
        <v>0</v>
      </c>
      <c r="BM232" s="221">
        <v>0</v>
      </c>
      <c r="BN232" s="221">
        <v>0</v>
      </c>
      <c r="BO232" s="221">
        <v>0</v>
      </c>
      <c r="BP232" s="221">
        <v>0</v>
      </c>
      <c r="BQ232" s="213" t="s">
        <v>102</v>
      </c>
    </row>
    <row r="233" spans="1:69" x14ac:dyDescent="0.3">
      <c r="A233" s="220">
        <v>46393</v>
      </c>
      <c r="B233" s="221">
        <v>1000</v>
      </c>
      <c r="C233" s="222"/>
      <c r="D233" s="221">
        <v>1000</v>
      </c>
      <c r="E233" s="222"/>
      <c r="F233" s="222"/>
      <c r="G233" s="222">
        <v>1</v>
      </c>
      <c r="H233" s="222"/>
      <c r="I233" s="221">
        <v>0</v>
      </c>
      <c r="J233" s="221">
        <v>0</v>
      </c>
      <c r="K233" s="221">
        <v>0</v>
      </c>
      <c r="L233" s="221">
        <v>1000</v>
      </c>
      <c r="M233" s="223"/>
      <c r="N233" s="221">
        <v>0</v>
      </c>
      <c r="O233" s="221">
        <v>0</v>
      </c>
      <c r="P233" s="221">
        <v>0</v>
      </c>
      <c r="Q233" s="221">
        <v>0</v>
      </c>
      <c r="R233" s="221">
        <v>1000</v>
      </c>
      <c r="S233" s="222">
        <v>1536</v>
      </c>
      <c r="T233" s="221">
        <v>1536000</v>
      </c>
      <c r="U233" s="221">
        <v>0</v>
      </c>
      <c r="V233" s="221">
        <v>0</v>
      </c>
      <c r="W233" s="221">
        <v>0</v>
      </c>
      <c r="X233" s="221">
        <v>0</v>
      </c>
      <c r="Y233" s="221">
        <v>0</v>
      </c>
      <c r="Z233" s="221">
        <v>0</v>
      </c>
      <c r="AA233" s="221">
        <v>0</v>
      </c>
      <c r="AB233" s="221">
        <v>0</v>
      </c>
      <c r="AC233" s="221">
        <v>0</v>
      </c>
      <c r="AD233" s="221">
        <v>0</v>
      </c>
      <c r="AE233" s="220"/>
      <c r="AF233" s="220"/>
      <c r="AG233" s="222">
        <v>0</v>
      </c>
      <c r="AH233" s="224">
        <v>9</v>
      </c>
      <c r="AI233" s="224">
        <v>29</v>
      </c>
      <c r="AJ233" s="224">
        <v>9</v>
      </c>
      <c r="AK233" s="224">
        <v>360</v>
      </c>
      <c r="AL233" s="220"/>
      <c r="AM233" s="222"/>
      <c r="AN233" s="220"/>
      <c r="AO233" s="222"/>
      <c r="AP233" s="222">
        <v>0</v>
      </c>
      <c r="AQ233" s="222">
        <v>0</v>
      </c>
      <c r="AR233" s="224">
        <v>0</v>
      </c>
      <c r="AS233" s="224">
        <v>0</v>
      </c>
      <c r="AT233" s="221">
        <v>0</v>
      </c>
      <c r="AU233" s="221">
        <v>0</v>
      </c>
      <c r="AV233" s="221">
        <v>0</v>
      </c>
      <c r="AW233" s="221">
        <v>0</v>
      </c>
      <c r="AX233" s="221">
        <v>0</v>
      </c>
      <c r="AY233" s="221">
        <v>0</v>
      </c>
      <c r="AZ233" s="221">
        <v>0</v>
      </c>
      <c r="BA233" s="221">
        <v>0</v>
      </c>
      <c r="BB233" s="221">
        <v>0</v>
      </c>
      <c r="BC233" s="221">
        <v>0</v>
      </c>
      <c r="BD233" s="221">
        <v>0</v>
      </c>
      <c r="BE233" s="221">
        <v>0</v>
      </c>
      <c r="BF233" s="221">
        <v>0</v>
      </c>
      <c r="BG233" s="221">
        <v>0</v>
      </c>
      <c r="BH233" s="221">
        <v>0</v>
      </c>
      <c r="BI233" s="221">
        <v>0</v>
      </c>
      <c r="BJ233" s="221">
        <v>0</v>
      </c>
      <c r="BK233" s="221">
        <v>0</v>
      </c>
      <c r="BL233" s="221">
        <v>0</v>
      </c>
      <c r="BM233" s="221">
        <v>0</v>
      </c>
      <c r="BN233" s="221">
        <v>0</v>
      </c>
      <c r="BO233" s="221">
        <v>0</v>
      </c>
      <c r="BP233" s="221">
        <v>0</v>
      </c>
      <c r="BQ233" s="213" t="s">
        <v>102</v>
      </c>
    </row>
    <row r="234" spans="1:69" x14ac:dyDescent="0.3">
      <c r="A234" s="220">
        <v>46394</v>
      </c>
      <c r="B234" s="221">
        <v>1000</v>
      </c>
      <c r="C234" s="222"/>
      <c r="D234" s="221">
        <v>1000</v>
      </c>
      <c r="E234" s="222"/>
      <c r="F234" s="222"/>
      <c r="G234" s="222">
        <v>1</v>
      </c>
      <c r="H234" s="222"/>
      <c r="I234" s="221">
        <v>0</v>
      </c>
      <c r="J234" s="221">
        <v>0</v>
      </c>
      <c r="K234" s="221">
        <v>0</v>
      </c>
      <c r="L234" s="221">
        <v>1000</v>
      </c>
      <c r="M234" s="223"/>
      <c r="N234" s="221">
        <v>0</v>
      </c>
      <c r="O234" s="221">
        <v>0</v>
      </c>
      <c r="P234" s="221">
        <v>0</v>
      </c>
      <c r="Q234" s="221">
        <v>0</v>
      </c>
      <c r="R234" s="221">
        <v>1000</v>
      </c>
      <c r="S234" s="222">
        <v>1536</v>
      </c>
      <c r="T234" s="221">
        <v>1536000</v>
      </c>
      <c r="U234" s="221">
        <v>0</v>
      </c>
      <c r="V234" s="221">
        <v>0</v>
      </c>
      <c r="W234" s="221">
        <v>0</v>
      </c>
      <c r="X234" s="221">
        <v>0</v>
      </c>
      <c r="Y234" s="221">
        <v>0</v>
      </c>
      <c r="Z234" s="221">
        <v>0</v>
      </c>
      <c r="AA234" s="221">
        <v>0</v>
      </c>
      <c r="AB234" s="221">
        <v>0</v>
      </c>
      <c r="AC234" s="221">
        <v>0</v>
      </c>
      <c r="AD234" s="221">
        <v>0</v>
      </c>
      <c r="AE234" s="220"/>
      <c r="AF234" s="220"/>
      <c r="AG234" s="222">
        <v>0</v>
      </c>
      <c r="AH234" s="224">
        <v>10</v>
      </c>
      <c r="AI234" s="224">
        <v>29</v>
      </c>
      <c r="AJ234" s="224">
        <v>10</v>
      </c>
      <c r="AK234" s="224">
        <v>360</v>
      </c>
      <c r="AL234" s="220"/>
      <c r="AM234" s="222"/>
      <c r="AN234" s="220"/>
      <c r="AO234" s="222"/>
      <c r="AP234" s="222">
        <v>0</v>
      </c>
      <c r="AQ234" s="222">
        <v>0</v>
      </c>
      <c r="AR234" s="224">
        <v>0</v>
      </c>
      <c r="AS234" s="224">
        <v>0</v>
      </c>
      <c r="AT234" s="221">
        <v>0</v>
      </c>
      <c r="AU234" s="221">
        <v>0</v>
      </c>
      <c r="AV234" s="221">
        <v>0</v>
      </c>
      <c r="AW234" s="221">
        <v>0</v>
      </c>
      <c r="AX234" s="221">
        <v>0</v>
      </c>
      <c r="AY234" s="221">
        <v>0</v>
      </c>
      <c r="AZ234" s="221">
        <v>0</v>
      </c>
      <c r="BA234" s="221">
        <v>0</v>
      </c>
      <c r="BB234" s="221">
        <v>0</v>
      </c>
      <c r="BC234" s="221">
        <v>0</v>
      </c>
      <c r="BD234" s="221">
        <v>0</v>
      </c>
      <c r="BE234" s="221">
        <v>0</v>
      </c>
      <c r="BF234" s="221">
        <v>0</v>
      </c>
      <c r="BG234" s="221">
        <v>0</v>
      </c>
      <c r="BH234" s="221">
        <v>0</v>
      </c>
      <c r="BI234" s="221">
        <v>0</v>
      </c>
      <c r="BJ234" s="221">
        <v>0</v>
      </c>
      <c r="BK234" s="221">
        <v>0</v>
      </c>
      <c r="BL234" s="221">
        <v>0</v>
      </c>
      <c r="BM234" s="221">
        <v>0</v>
      </c>
      <c r="BN234" s="221">
        <v>0</v>
      </c>
      <c r="BO234" s="221">
        <v>0</v>
      </c>
      <c r="BP234" s="221">
        <v>0</v>
      </c>
      <c r="BQ234" s="213" t="s">
        <v>102</v>
      </c>
    </row>
    <row r="235" spans="1:69" x14ac:dyDescent="0.3">
      <c r="A235" s="220">
        <v>46395</v>
      </c>
      <c r="B235" s="221">
        <v>1000</v>
      </c>
      <c r="C235" s="222"/>
      <c r="D235" s="221">
        <v>1000</v>
      </c>
      <c r="E235" s="222"/>
      <c r="F235" s="222"/>
      <c r="G235" s="222">
        <v>1</v>
      </c>
      <c r="H235" s="222"/>
      <c r="I235" s="221">
        <v>0</v>
      </c>
      <c r="J235" s="221">
        <v>0</v>
      </c>
      <c r="K235" s="221">
        <v>0</v>
      </c>
      <c r="L235" s="221">
        <v>1000</v>
      </c>
      <c r="M235" s="223"/>
      <c r="N235" s="221">
        <v>0</v>
      </c>
      <c r="O235" s="221">
        <v>0</v>
      </c>
      <c r="P235" s="221">
        <v>0</v>
      </c>
      <c r="Q235" s="221">
        <v>0</v>
      </c>
      <c r="R235" s="221">
        <v>1000</v>
      </c>
      <c r="S235" s="222">
        <v>1536</v>
      </c>
      <c r="T235" s="221">
        <v>1536000</v>
      </c>
      <c r="U235" s="221">
        <v>0</v>
      </c>
      <c r="V235" s="221">
        <v>0</v>
      </c>
      <c r="W235" s="221">
        <v>0</v>
      </c>
      <c r="X235" s="221">
        <v>0</v>
      </c>
      <c r="Y235" s="221">
        <v>0</v>
      </c>
      <c r="Z235" s="221">
        <v>0</v>
      </c>
      <c r="AA235" s="221">
        <v>0</v>
      </c>
      <c r="AB235" s="221">
        <v>0</v>
      </c>
      <c r="AC235" s="221">
        <v>0</v>
      </c>
      <c r="AD235" s="221">
        <v>0</v>
      </c>
      <c r="AE235" s="220"/>
      <c r="AF235" s="220"/>
      <c r="AG235" s="222">
        <v>0</v>
      </c>
      <c r="AH235" s="224">
        <v>11</v>
      </c>
      <c r="AI235" s="224">
        <v>29</v>
      </c>
      <c r="AJ235" s="224">
        <v>11</v>
      </c>
      <c r="AK235" s="224">
        <v>360</v>
      </c>
      <c r="AL235" s="220"/>
      <c r="AM235" s="222"/>
      <c r="AN235" s="220"/>
      <c r="AO235" s="222"/>
      <c r="AP235" s="222">
        <v>0</v>
      </c>
      <c r="AQ235" s="222">
        <v>0</v>
      </c>
      <c r="AR235" s="224">
        <v>0</v>
      </c>
      <c r="AS235" s="224">
        <v>0</v>
      </c>
      <c r="AT235" s="221">
        <v>0</v>
      </c>
      <c r="AU235" s="221">
        <v>0</v>
      </c>
      <c r="AV235" s="221">
        <v>0</v>
      </c>
      <c r="AW235" s="221">
        <v>0</v>
      </c>
      <c r="AX235" s="221">
        <v>0</v>
      </c>
      <c r="AY235" s="221">
        <v>0</v>
      </c>
      <c r="AZ235" s="221">
        <v>0</v>
      </c>
      <c r="BA235" s="221">
        <v>0</v>
      </c>
      <c r="BB235" s="221">
        <v>0</v>
      </c>
      <c r="BC235" s="221">
        <v>0</v>
      </c>
      <c r="BD235" s="221">
        <v>0</v>
      </c>
      <c r="BE235" s="221">
        <v>0</v>
      </c>
      <c r="BF235" s="221">
        <v>0</v>
      </c>
      <c r="BG235" s="221">
        <v>0</v>
      </c>
      <c r="BH235" s="221">
        <v>0</v>
      </c>
      <c r="BI235" s="221">
        <v>0</v>
      </c>
      <c r="BJ235" s="221">
        <v>0</v>
      </c>
      <c r="BK235" s="221">
        <v>0</v>
      </c>
      <c r="BL235" s="221">
        <v>0</v>
      </c>
      <c r="BM235" s="221">
        <v>0</v>
      </c>
      <c r="BN235" s="221">
        <v>0</v>
      </c>
      <c r="BO235" s="221">
        <v>0</v>
      </c>
      <c r="BP235" s="221">
        <v>0</v>
      </c>
      <c r="BQ235" s="213" t="s">
        <v>102</v>
      </c>
    </row>
    <row r="236" spans="1:69" x14ac:dyDescent="0.3">
      <c r="A236" s="220">
        <v>46396</v>
      </c>
      <c r="B236" s="221">
        <v>1000</v>
      </c>
      <c r="C236" s="222"/>
      <c r="D236" s="221">
        <v>1000</v>
      </c>
      <c r="E236" s="222"/>
      <c r="F236" s="222"/>
      <c r="G236" s="222">
        <v>1</v>
      </c>
      <c r="H236" s="222"/>
      <c r="I236" s="221">
        <v>0</v>
      </c>
      <c r="J236" s="221">
        <v>0</v>
      </c>
      <c r="K236" s="221">
        <v>0</v>
      </c>
      <c r="L236" s="221">
        <v>1000</v>
      </c>
      <c r="M236" s="223"/>
      <c r="N236" s="221">
        <v>0</v>
      </c>
      <c r="O236" s="221">
        <v>0</v>
      </c>
      <c r="P236" s="221">
        <v>0</v>
      </c>
      <c r="Q236" s="221">
        <v>0</v>
      </c>
      <c r="R236" s="221">
        <v>1000</v>
      </c>
      <c r="S236" s="222">
        <v>1536</v>
      </c>
      <c r="T236" s="221">
        <v>1536000</v>
      </c>
      <c r="U236" s="221">
        <v>0</v>
      </c>
      <c r="V236" s="221">
        <v>0</v>
      </c>
      <c r="W236" s="221">
        <v>0</v>
      </c>
      <c r="X236" s="221">
        <v>0</v>
      </c>
      <c r="Y236" s="221">
        <v>0</v>
      </c>
      <c r="Z236" s="221">
        <v>0</v>
      </c>
      <c r="AA236" s="221">
        <v>0</v>
      </c>
      <c r="AB236" s="221">
        <v>0</v>
      </c>
      <c r="AC236" s="221">
        <v>0</v>
      </c>
      <c r="AD236" s="221">
        <v>0</v>
      </c>
      <c r="AE236" s="220"/>
      <c r="AF236" s="220"/>
      <c r="AG236" s="222">
        <v>0</v>
      </c>
      <c r="AH236" s="224">
        <v>12</v>
      </c>
      <c r="AI236" s="224">
        <v>29</v>
      </c>
      <c r="AJ236" s="224">
        <v>12</v>
      </c>
      <c r="AK236" s="224">
        <v>360</v>
      </c>
      <c r="AL236" s="220"/>
      <c r="AM236" s="222"/>
      <c r="AN236" s="220"/>
      <c r="AO236" s="222"/>
      <c r="AP236" s="222">
        <v>0</v>
      </c>
      <c r="AQ236" s="222">
        <v>0</v>
      </c>
      <c r="AR236" s="224">
        <v>0</v>
      </c>
      <c r="AS236" s="224">
        <v>0</v>
      </c>
      <c r="AT236" s="221">
        <v>0</v>
      </c>
      <c r="AU236" s="221">
        <v>0</v>
      </c>
      <c r="AV236" s="221">
        <v>0</v>
      </c>
      <c r="AW236" s="221">
        <v>0</v>
      </c>
      <c r="AX236" s="221">
        <v>0</v>
      </c>
      <c r="AY236" s="221">
        <v>0</v>
      </c>
      <c r="AZ236" s="221">
        <v>0</v>
      </c>
      <c r="BA236" s="221">
        <v>0</v>
      </c>
      <c r="BB236" s="221">
        <v>0</v>
      </c>
      <c r="BC236" s="221">
        <v>0</v>
      </c>
      <c r="BD236" s="221">
        <v>0</v>
      </c>
      <c r="BE236" s="221">
        <v>0</v>
      </c>
      <c r="BF236" s="221">
        <v>0</v>
      </c>
      <c r="BG236" s="221">
        <v>0</v>
      </c>
      <c r="BH236" s="221">
        <v>0</v>
      </c>
      <c r="BI236" s="221">
        <v>0</v>
      </c>
      <c r="BJ236" s="221">
        <v>0</v>
      </c>
      <c r="BK236" s="221">
        <v>0</v>
      </c>
      <c r="BL236" s="221">
        <v>0</v>
      </c>
      <c r="BM236" s="221">
        <v>0</v>
      </c>
      <c r="BN236" s="221">
        <v>0</v>
      </c>
      <c r="BO236" s="221">
        <v>0</v>
      </c>
      <c r="BP236" s="221">
        <v>0</v>
      </c>
      <c r="BQ236" s="213" t="s">
        <v>102</v>
      </c>
    </row>
    <row r="237" spans="1:69" x14ac:dyDescent="0.3">
      <c r="A237" s="220">
        <v>46397</v>
      </c>
      <c r="B237" s="221">
        <v>1000</v>
      </c>
      <c r="C237" s="222"/>
      <c r="D237" s="221">
        <v>1000</v>
      </c>
      <c r="E237" s="222"/>
      <c r="F237" s="222"/>
      <c r="G237" s="222">
        <v>1</v>
      </c>
      <c r="H237" s="222"/>
      <c r="I237" s="221">
        <v>0</v>
      </c>
      <c r="J237" s="221">
        <v>0</v>
      </c>
      <c r="K237" s="221">
        <v>0</v>
      </c>
      <c r="L237" s="221">
        <v>1000</v>
      </c>
      <c r="M237" s="223"/>
      <c r="N237" s="221">
        <v>0</v>
      </c>
      <c r="O237" s="221">
        <v>0</v>
      </c>
      <c r="P237" s="221">
        <v>0</v>
      </c>
      <c r="Q237" s="221">
        <v>0</v>
      </c>
      <c r="R237" s="221">
        <v>1000</v>
      </c>
      <c r="S237" s="222">
        <v>1536</v>
      </c>
      <c r="T237" s="221">
        <v>1536000</v>
      </c>
      <c r="U237" s="221">
        <v>0</v>
      </c>
      <c r="V237" s="221">
        <v>0</v>
      </c>
      <c r="W237" s="221">
        <v>0</v>
      </c>
      <c r="X237" s="221">
        <v>0</v>
      </c>
      <c r="Y237" s="221">
        <v>0</v>
      </c>
      <c r="Z237" s="221">
        <v>0</v>
      </c>
      <c r="AA237" s="221">
        <v>0</v>
      </c>
      <c r="AB237" s="221">
        <v>0</v>
      </c>
      <c r="AC237" s="221">
        <v>0</v>
      </c>
      <c r="AD237" s="221">
        <v>0</v>
      </c>
      <c r="AE237" s="220"/>
      <c r="AF237" s="220"/>
      <c r="AG237" s="222">
        <v>0</v>
      </c>
      <c r="AH237" s="224">
        <v>13</v>
      </c>
      <c r="AI237" s="224">
        <v>29</v>
      </c>
      <c r="AJ237" s="224">
        <v>13</v>
      </c>
      <c r="AK237" s="224">
        <v>360</v>
      </c>
      <c r="AL237" s="220"/>
      <c r="AM237" s="222"/>
      <c r="AN237" s="220"/>
      <c r="AO237" s="222"/>
      <c r="AP237" s="222">
        <v>0</v>
      </c>
      <c r="AQ237" s="222">
        <v>0</v>
      </c>
      <c r="AR237" s="224">
        <v>0</v>
      </c>
      <c r="AS237" s="224">
        <v>0</v>
      </c>
      <c r="AT237" s="221">
        <v>0</v>
      </c>
      <c r="AU237" s="221">
        <v>0</v>
      </c>
      <c r="AV237" s="221">
        <v>0</v>
      </c>
      <c r="AW237" s="221">
        <v>0</v>
      </c>
      <c r="AX237" s="221">
        <v>0</v>
      </c>
      <c r="AY237" s="221">
        <v>0</v>
      </c>
      <c r="AZ237" s="221">
        <v>0</v>
      </c>
      <c r="BA237" s="221">
        <v>0</v>
      </c>
      <c r="BB237" s="221">
        <v>0</v>
      </c>
      <c r="BC237" s="221">
        <v>0</v>
      </c>
      <c r="BD237" s="221">
        <v>0</v>
      </c>
      <c r="BE237" s="221">
        <v>0</v>
      </c>
      <c r="BF237" s="221">
        <v>0</v>
      </c>
      <c r="BG237" s="221">
        <v>0</v>
      </c>
      <c r="BH237" s="221">
        <v>0</v>
      </c>
      <c r="BI237" s="221">
        <v>0</v>
      </c>
      <c r="BJ237" s="221">
        <v>0</v>
      </c>
      <c r="BK237" s="221">
        <v>0</v>
      </c>
      <c r="BL237" s="221">
        <v>0</v>
      </c>
      <c r="BM237" s="221">
        <v>0</v>
      </c>
      <c r="BN237" s="221">
        <v>0</v>
      </c>
      <c r="BO237" s="221">
        <v>0</v>
      </c>
      <c r="BP237" s="221">
        <v>0</v>
      </c>
      <c r="BQ237" s="213" t="s">
        <v>102</v>
      </c>
    </row>
    <row r="238" spans="1:69" x14ac:dyDescent="0.3">
      <c r="A238" s="220">
        <v>46398</v>
      </c>
      <c r="B238" s="221">
        <v>1000</v>
      </c>
      <c r="C238" s="222"/>
      <c r="D238" s="221">
        <v>1000</v>
      </c>
      <c r="E238" s="222"/>
      <c r="F238" s="222"/>
      <c r="G238" s="222">
        <v>1</v>
      </c>
      <c r="H238" s="222"/>
      <c r="I238" s="221">
        <v>0</v>
      </c>
      <c r="J238" s="221">
        <v>0</v>
      </c>
      <c r="K238" s="221">
        <v>0</v>
      </c>
      <c r="L238" s="221">
        <v>1000</v>
      </c>
      <c r="M238" s="223"/>
      <c r="N238" s="221">
        <v>0</v>
      </c>
      <c r="O238" s="221">
        <v>0</v>
      </c>
      <c r="P238" s="221">
        <v>0</v>
      </c>
      <c r="Q238" s="221">
        <v>0</v>
      </c>
      <c r="R238" s="221">
        <v>1000</v>
      </c>
      <c r="S238" s="222">
        <v>1536</v>
      </c>
      <c r="T238" s="221">
        <v>1536000</v>
      </c>
      <c r="U238" s="221">
        <v>0</v>
      </c>
      <c r="V238" s="221">
        <v>0</v>
      </c>
      <c r="W238" s="221">
        <v>0</v>
      </c>
      <c r="X238" s="221">
        <v>0</v>
      </c>
      <c r="Y238" s="221">
        <v>0</v>
      </c>
      <c r="Z238" s="221">
        <v>0</v>
      </c>
      <c r="AA238" s="221">
        <v>0</v>
      </c>
      <c r="AB238" s="221">
        <v>0</v>
      </c>
      <c r="AC238" s="221">
        <v>0</v>
      </c>
      <c r="AD238" s="221">
        <v>0</v>
      </c>
      <c r="AE238" s="220"/>
      <c r="AF238" s="220"/>
      <c r="AG238" s="222">
        <v>0</v>
      </c>
      <c r="AH238" s="224">
        <v>14</v>
      </c>
      <c r="AI238" s="224">
        <v>29</v>
      </c>
      <c r="AJ238" s="224">
        <v>14</v>
      </c>
      <c r="AK238" s="224">
        <v>360</v>
      </c>
      <c r="AL238" s="220"/>
      <c r="AM238" s="222"/>
      <c r="AN238" s="220"/>
      <c r="AO238" s="222"/>
      <c r="AP238" s="222">
        <v>0</v>
      </c>
      <c r="AQ238" s="222">
        <v>0</v>
      </c>
      <c r="AR238" s="224">
        <v>0</v>
      </c>
      <c r="AS238" s="224">
        <v>0</v>
      </c>
      <c r="AT238" s="221">
        <v>0</v>
      </c>
      <c r="AU238" s="221">
        <v>0</v>
      </c>
      <c r="AV238" s="221">
        <v>0</v>
      </c>
      <c r="AW238" s="221">
        <v>0</v>
      </c>
      <c r="AX238" s="221">
        <v>0</v>
      </c>
      <c r="AY238" s="221">
        <v>0</v>
      </c>
      <c r="AZ238" s="221">
        <v>0</v>
      </c>
      <c r="BA238" s="221">
        <v>0</v>
      </c>
      <c r="BB238" s="221">
        <v>0</v>
      </c>
      <c r="BC238" s="221">
        <v>0</v>
      </c>
      <c r="BD238" s="221">
        <v>0</v>
      </c>
      <c r="BE238" s="221">
        <v>0</v>
      </c>
      <c r="BF238" s="221">
        <v>0</v>
      </c>
      <c r="BG238" s="221">
        <v>0</v>
      </c>
      <c r="BH238" s="221">
        <v>0</v>
      </c>
      <c r="BI238" s="221">
        <v>0</v>
      </c>
      <c r="BJ238" s="221">
        <v>0</v>
      </c>
      <c r="BK238" s="221">
        <v>0</v>
      </c>
      <c r="BL238" s="221">
        <v>0</v>
      </c>
      <c r="BM238" s="221">
        <v>0</v>
      </c>
      <c r="BN238" s="221">
        <v>0</v>
      </c>
      <c r="BO238" s="221">
        <v>0</v>
      </c>
      <c r="BP238" s="221">
        <v>0</v>
      </c>
      <c r="BQ238" s="213" t="s">
        <v>102</v>
      </c>
    </row>
    <row r="239" spans="1:69" x14ac:dyDescent="0.3">
      <c r="A239" s="220">
        <v>46399</v>
      </c>
      <c r="B239" s="221">
        <v>1000</v>
      </c>
      <c r="C239" s="222"/>
      <c r="D239" s="221">
        <v>1000</v>
      </c>
      <c r="E239" s="222"/>
      <c r="F239" s="222"/>
      <c r="G239" s="222">
        <v>1</v>
      </c>
      <c r="H239" s="222"/>
      <c r="I239" s="221">
        <v>0</v>
      </c>
      <c r="J239" s="221">
        <v>0</v>
      </c>
      <c r="K239" s="221">
        <v>0</v>
      </c>
      <c r="L239" s="221">
        <v>1000</v>
      </c>
      <c r="M239" s="223"/>
      <c r="N239" s="221">
        <v>0</v>
      </c>
      <c r="O239" s="221">
        <v>0</v>
      </c>
      <c r="P239" s="221">
        <v>0</v>
      </c>
      <c r="Q239" s="221">
        <v>0</v>
      </c>
      <c r="R239" s="221">
        <v>1000</v>
      </c>
      <c r="S239" s="222">
        <v>1536</v>
      </c>
      <c r="T239" s="221">
        <v>1536000</v>
      </c>
      <c r="U239" s="221">
        <v>0</v>
      </c>
      <c r="V239" s="221">
        <v>0</v>
      </c>
      <c r="W239" s="221">
        <v>0</v>
      </c>
      <c r="X239" s="221">
        <v>0</v>
      </c>
      <c r="Y239" s="221">
        <v>0</v>
      </c>
      <c r="Z239" s="221">
        <v>0</v>
      </c>
      <c r="AA239" s="221">
        <v>0</v>
      </c>
      <c r="AB239" s="221">
        <v>0</v>
      </c>
      <c r="AC239" s="221">
        <v>0</v>
      </c>
      <c r="AD239" s="221">
        <v>0</v>
      </c>
      <c r="AE239" s="220"/>
      <c r="AF239" s="220"/>
      <c r="AG239" s="222">
        <v>0</v>
      </c>
      <c r="AH239" s="224">
        <v>15</v>
      </c>
      <c r="AI239" s="224">
        <v>29</v>
      </c>
      <c r="AJ239" s="224">
        <v>15</v>
      </c>
      <c r="AK239" s="224">
        <v>360</v>
      </c>
      <c r="AL239" s="220"/>
      <c r="AM239" s="222"/>
      <c r="AN239" s="220"/>
      <c r="AO239" s="222"/>
      <c r="AP239" s="222">
        <v>0</v>
      </c>
      <c r="AQ239" s="222">
        <v>0</v>
      </c>
      <c r="AR239" s="224">
        <v>0</v>
      </c>
      <c r="AS239" s="224">
        <v>0</v>
      </c>
      <c r="AT239" s="221">
        <v>0</v>
      </c>
      <c r="AU239" s="221">
        <v>0</v>
      </c>
      <c r="AV239" s="221">
        <v>0</v>
      </c>
      <c r="AW239" s="221">
        <v>0</v>
      </c>
      <c r="AX239" s="221">
        <v>0</v>
      </c>
      <c r="AY239" s="221">
        <v>0</v>
      </c>
      <c r="AZ239" s="221">
        <v>0</v>
      </c>
      <c r="BA239" s="221">
        <v>0</v>
      </c>
      <c r="BB239" s="221">
        <v>0</v>
      </c>
      <c r="BC239" s="221">
        <v>0</v>
      </c>
      <c r="BD239" s="221">
        <v>0</v>
      </c>
      <c r="BE239" s="221">
        <v>0</v>
      </c>
      <c r="BF239" s="221">
        <v>0</v>
      </c>
      <c r="BG239" s="221">
        <v>0</v>
      </c>
      <c r="BH239" s="221">
        <v>0</v>
      </c>
      <c r="BI239" s="221">
        <v>0</v>
      </c>
      <c r="BJ239" s="221">
        <v>0</v>
      </c>
      <c r="BK239" s="221">
        <v>0</v>
      </c>
      <c r="BL239" s="221">
        <v>0</v>
      </c>
      <c r="BM239" s="221">
        <v>0</v>
      </c>
      <c r="BN239" s="221">
        <v>0</v>
      </c>
      <c r="BO239" s="221">
        <v>0</v>
      </c>
      <c r="BP239" s="221">
        <v>0</v>
      </c>
      <c r="BQ239" s="213" t="s">
        <v>102</v>
      </c>
    </row>
    <row r="240" spans="1:69" x14ac:dyDescent="0.3">
      <c r="A240" s="220">
        <v>46400</v>
      </c>
      <c r="B240" s="221">
        <v>1000</v>
      </c>
      <c r="C240" s="222"/>
      <c r="D240" s="221">
        <v>1000</v>
      </c>
      <c r="E240" s="222"/>
      <c r="F240" s="222"/>
      <c r="G240" s="222">
        <v>1</v>
      </c>
      <c r="H240" s="222"/>
      <c r="I240" s="221">
        <v>0</v>
      </c>
      <c r="J240" s="221">
        <v>0</v>
      </c>
      <c r="K240" s="221">
        <v>0</v>
      </c>
      <c r="L240" s="221">
        <v>1000</v>
      </c>
      <c r="M240" s="223"/>
      <c r="N240" s="221">
        <v>0</v>
      </c>
      <c r="O240" s="221">
        <v>0</v>
      </c>
      <c r="P240" s="221">
        <v>0</v>
      </c>
      <c r="Q240" s="221">
        <v>0</v>
      </c>
      <c r="R240" s="221">
        <v>1000</v>
      </c>
      <c r="S240" s="222">
        <v>1536</v>
      </c>
      <c r="T240" s="221">
        <v>1536000</v>
      </c>
      <c r="U240" s="221">
        <v>0</v>
      </c>
      <c r="V240" s="221">
        <v>0</v>
      </c>
      <c r="W240" s="221">
        <v>0</v>
      </c>
      <c r="X240" s="221">
        <v>0</v>
      </c>
      <c r="Y240" s="221">
        <v>0</v>
      </c>
      <c r="Z240" s="221">
        <v>0</v>
      </c>
      <c r="AA240" s="221">
        <v>0</v>
      </c>
      <c r="AB240" s="221">
        <v>0</v>
      </c>
      <c r="AC240" s="221">
        <v>0</v>
      </c>
      <c r="AD240" s="221">
        <v>0</v>
      </c>
      <c r="AE240" s="220"/>
      <c r="AF240" s="220"/>
      <c r="AG240" s="222">
        <v>0</v>
      </c>
      <c r="AH240" s="224">
        <v>16</v>
      </c>
      <c r="AI240" s="224">
        <v>29</v>
      </c>
      <c r="AJ240" s="224">
        <v>16</v>
      </c>
      <c r="AK240" s="224">
        <v>360</v>
      </c>
      <c r="AL240" s="220"/>
      <c r="AM240" s="222"/>
      <c r="AN240" s="220"/>
      <c r="AO240" s="222"/>
      <c r="AP240" s="222">
        <v>0</v>
      </c>
      <c r="AQ240" s="222">
        <v>0</v>
      </c>
      <c r="AR240" s="224">
        <v>0</v>
      </c>
      <c r="AS240" s="224">
        <v>0</v>
      </c>
      <c r="AT240" s="221">
        <v>0</v>
      </c>
      <c r="AU240" s="221">
        <v>0</v>
      </c>
      <c r="AV240" s="221">
        <v>0</v>
      </c>
      <c r="AW240" s="221">
        <v>0</v>
      </c>
      <c r="AX240" s="221">
        <v>0</v>
      </c>
      <c r="AY240" s="221">
        <v>0</v>
      </c>
      <c r="AZ240" s="221">
        <v>0</v>
      </c>
      <c r="BA240" s="221">
        <v>0</v>
      </c>
      <c r="BB240" s="221">
        <v>0</v>
      </c>
      <c r="BC240" s="221">
        <v>0</v>
      </c>
      <c r="BD240" s="221">
        <v>0</v>
      </c>
      <c r="BE240" s="221">
        <v>0</v>
      </c>
      <c r="BF240" s="221">
        <v>0</v>
      </c>
      <c r="BG240" s="221">
        <v>0</v>
      </c>
      <c r="BH240" s="221">
        <v>0</v>
      </c>
      <c r="BI240" s="221">
        <v>0</v>
      </c>
      <c r="BJ240" s="221">
        <v>0</v>
      </c>
      <c r="BK240" s="221">
        <v>0</v>
      </c>
      <c r="BL240" s="221">
        <v>0</v>
      </c>
      <c r="BM240" s="221">
        <v>0</v>
      </c>
      <c r="BN240" s="221">
        <v>0</v>
      </c>
      <c r="BO240" s="221">
        <v>0</v>
      </c>
      <c r="BP240" s="221">
        <v>0</v>
      </c>
      <c r="BQ240" s="213" t="s">
        <v>102</v>
      </c>
    </row>
    <row r="241" spans="1:69" x14ac:dyDescent="0.3">
      <c r="A241" s="220">
        <v>46401</v>
      </c>
      <c r="B241" s="221">
        <v>1000</v>
      </c>
      <c r="C241" s="222"/>
      <c r="D241" s="221">
        <v>1000</v>
      </c>
      <c r="E241" s="222"/>
      <c r="F241" s="222"/>
      <c r="G241" s="222">
        <v>1</v>
      </c>
      <c r="H241" s="222"/>
      <c r="I241" s="221">
        <v>0</v>
      </c>
      <c r="J241" s="221">
        <v>0</v>
      </c>
      <c r="K241" s="221">
        <v>0</v>
      </c>
      <c r="L241" s="221">
        <v>1000</v>
      </c>
      <c r="M241" s="223"/>
      <c r="N241" s="221">
        <v>0</v>
      </c>
      <c r="O241" s="221">
        <v>0</v>
      </c>
      <c r="P241" s="221">
        <v>0</v>
      </c>
      <c r="Q241" s="221">
        <v>0</v>
      </c>
      <c r="R241" s="221">
        <v>1000</v>
      </c>
      <c r="S241" s="222">
        <v>1536</v>
      </c>
      <c r="T241" s="221">
        <v>1536000</v>
      </c>
      <c r="U241" s="221">
        <v>0</v>
      </c>
      <c r="V241" s="221">
        <v>0</v>
      </c>
      <c r="W241" s="221">
        <v>0</v>
      </c>
      <c r="X241" s="221">
        <v>0</v>
      </c>
      <c r="Y241" s="221">
        <v>0</v>
      </c>
      <c r="Z241" s="221">
        <v>0</v>
      </c>
      <c r="AA241" s="221">
        <v>0</v>
      </c>
      <c r="AB241" s="221">
        <v>0</v>
      </c>
      <c r="AC241" s="221">
        <v>0</v>
      </c>
      <c r="AD241" s="221">
        <v>0</v>
      </c>
      <c r="AE241" s="220"/>
      <c r="AF241" s="220"/>
      <c r="AG241" s="222">
        <v>0</v>
      </c>
      <c r="AH241" s="224">
        <v>17</v>
      </c>
      <c r="AI241" s="224">
        <v>29</v>
      </c>
      <c r="AJ241" s="224">
        <v>17</v>
      </c>
      <c r="AK241" s="224">
        <v>360</v>
      </c>
      <c r="AL241" s="220"/>
      <c r="AM241" s="222"/>
      <c r="AN241" s="220"/>
      <c r="AO241" s="222"/>
      <c r="AP241" s="222">
        <v>0</v>
      </c>
      <c r="AQ241" s="222">
        <v>0</v>
      </c>
      <c r="AR241" s="224">
        <v>0</v>
      </c>
      <c r="AS241" s="224">
        <v>0</v>
      </c>
      <c r="AT241" s="221">
        <v>0</v>
      </c>
      <c r="AU241" s="221">
        <v>0</v>
      </c>
      <c r="AV241" s="221">
        <v>0</v>
      </c>
      <c r="AW241" s="221">
        <v>0</v>
      </c>
      <c r="AX241" s="221">
        <v>0</v>
      </c>
      <c r="AY241" s="221">
        <v>0</v>
      </c>
      <c r="AZ241" s="221">
        <v>0</v>
      </c>
      <c r="BA241" s="221">
        <v>0</v>
      </c>
      <c r="BB241" s="221">
        <v>0</v>
      </c>
      <c r="BC241" s="221">
        <v>0</v>
      </c>
      <c r="BD241" s="221">
        <v>0</v>
      </c>
      <c r="BE241" s="221">
        <v>0</v>
      </c>
      <c r="BF241" s="221">
        <v>0</v>
      </c>
      <c r="BG241" s="221">
        <v>0</v>
      </c>
      <c r="BH241" s="221">
        <v>0</v>
      </c>
      <c r="BI241" s="221">
        <v>0</v>
      </c>
      <c r="BJ241" s="221">
        <v>0</v>
      </c>
      <c r="BK241" s="221">
        <v>0</v>
      </c>
      <c r="BL241" s="221">
        <v>0</v>
      </c>
      <c r="BM241" s="221">
        <v>0</v>
      </c>
      <c r="BN241" s="221">
        <v>0</v>
      </c>
      <c r="BO241" s="221">
        <v>0</v>
      </c>
      <c r="BP241" s="221">
        <v>0</v>
      </c>
      <c r="BQ241" s="213" t="s">
        <v>102</v>
      </c>
    </row>
    <row r="242" spans="1:69" x14ac:dyDescent="0.3">
      <c r="A242" s="220">
        <v>46402</v>
      </c>
      <c r="B242" s="221">
        <v>1000</v>
      </c>
      <c r="C242" s="222"/>
      <c r="D242" s="221">
        <v>1000</v>
      </c>
      <c r="E242" s="222"/>
      <c r="F242" s="222"/>
      <c r="G242" s="222">
        <v>1</v>
      </c>
      <c r="H242" s="222"/>
      <c r="I242" s="221">
        <v>0</v>
      </c>
      <c r="J242" s="221">
        <v>0</v>
      </c>
      <c r="K242" s="221">
        <v>0</v>
      </c>
      <c r="L242" s="221">
        <v>1000</v>
      </c>
      <c r="M242" s="223"/>
      <c r="N242" s="221">
        <v>0</v>
      </c>
      <c r="O242" s="221">
        <v>0</v>
      </c>
      <c r="P242" s="221">
        <v>0</v>
      </c>
      <c r="Q242" s="221">
        <v>0</v>
      </c>
      <c r="R242" s="221">
        <v>1000</v>
      </c>
      <c r="S242" s="222">
        <v>1536</v>
      </c>
      <c r="T242" s="221">
        <v>1536000</v>
      </c>
      <c r="U242" s="221">
        <v>0</v>
      </c>
      <c r="V242" s="221">
        <v>0</v>
      </c>
      <c r="W242" s="221">
        <v>0</v>
      </c>
      <c r="X242" s="221">
        <v>0</v>
      </c>
      <c r="Y242" s="221">
        <v>0</v>
      </c>
      <c r="Z242" s="221">
        <v>0</v>
      </c>
      <c r="AA242" s="221">
        <v>0</v>
      </c>
      <c r="AB242" s="221">
        <v>0</v>
      </c>
      <c r="AC242" s="221">
        <v>0</v>
      </c>
      <c r="AD242" s="221">
        <v>0</v>
      </c>
      <c r="AE242" s="220"/>
      <c r="AF242" s="220"/>
      <c r="AG242" s="222">
        <v>0</v>
      </c>
      <c r="AH242" s="224">
        <v>18</v>
      </c>
      <c r="AI242" s="224">
        <v>29</v>
      </c>
      <c r="AJ242" s="224">
        <v>18</v>
      </c>
      <c r="AK242" s="224">
        <v>360</v>
      </c>
      <c r="AL242" s="220"/>
      <c r="AM242" s="222"/>
      <c r="AN242" s="220"/>
      <c r="AO242" s="222"/>
      <c r="AP242" s="222">
        <v>0</v>
      </c>
      <c r="AQ242" s="222">
        <v>0</v>
      </c>
      <c r="AR242" s="224">
        <v>0</v>
      </c>
      <c r="AS242" s="224">
        <v>0</v>
      </c>
      <c r="AT242" s="221">
        <v>0</v>
      </c>
      <c r="AU242" s="221">
        <v>0</v>
      </c>
      <c r="AV242" s="221">
        <v>0</v>
      </c>
      <c r="AW242" s="221">
        <v>0</v>
      </c>
      <c r="AX242" s="221">
        <v>0</v>
      </c>
      <c r="AY242" s="221">
        <v>0</v>
      </c>
      <c r="AZ242" s="221">
        <v>0</v>
      </c>
      <c r="BA242" s="221">
        <v>0</v>
      </c>
      <c r="BB242" s="221">
        <v>0</v>
      </c>
      <c r="BC242" s="221">
        <v>0</v>
      </c>
      <c r="BD242" s="221">
        <v>0</v>
      </c>
      <c r="BE242" s="221">
        <v>0</v>
      </c>
      <c r="BF242" s="221">
        <v>0</v>
      </c>
      <c r="BG242" s="221">
        <v>0</v>
      </c>
      <c r="BH242" s="221">
        <v>0</v>
      </c>
      <c r="BI242" s="221">
        <v>0</v>
      </c>
      <c r="BJ242" s="221">
        <v>0</v>
      </c>
      <c r="BK242" s="221">
        <v>0</v>
      </c>
      <c r="BL242" s="221">
        <v>0</v>
      </c>
      <c r="BM242" s="221">
        <v>0</v>
      </c>
      <c r="BN242" s="221">
        <v>0</v>
      </c>
      <c r="BO242" s="221">
        <v>0</v>
      </c>
      <c r="BP242" s="221">
        <v>0</v>
      </c>
      <c r="BQ242" s="213" t="s">
        <v>102</v>
      </c>
    </row>
    <row r="243" spans="1:69" x14ac:dyDescent="0.3">
      <c r="A243" s="220">
        <v>46403</v>
      </c>
      <c r="B243" s="221">
        <v>1000</v>
      </c>
      <c r="C243" s="222"/>
      <c r="D243" s="221">
        <v>1000</v>
      </c>
      <c r="E243" s="222"/>
      <c r="F243" s="222"/>
      <c r="G243" s="222">
        <v>1</v>
      </c>
      <c r="H243" s="222"/>
      <c r="I243" s="221">
        <v>0</v>
      </c>
      <c r="J243" s="221">
        <v>0</v>
      </c>
      <c r="K243" s="221">
        <v>0</v>
      </c>
      <c r="L243" s="221">
        <v>1000</v>
      </c>
      <c r="M243" s="223"/>
      <c r="N243" s="221">
        <v>0</v>
      </c>
      <c r="O243" s="221">
        <v>0</v>
      </c>
      <c r="P243" s="221">
        <v>0</v>
      </c>
      <c r="Q243" s="221">
        <v>0</v>
      </c>
      <c r="R243" s="221">
        <v>1000</v>
      </c>
      <c r="S243" s="222">
        <v>1536</v>
      </c>
      <c r="T243" s="221">
        <v>1536000</v>
      </c>
      <c r="U243" s="221">
        <v>0</v>
      </c>
      <c r="V243" s="221">
        <v>0</v>
      </c>
      <c r="W243" s="221">
        <v>0</v>
      </c>
      <c r="X243" s="221">
        <v>0</v>
      </c>
      <c r="Y243" s="221">
        <v>0</v>
      </c>
      <c r="Z243" s="221">
        <v>0</v>
      </c>
      <c r="AA243" s="221">
        <v>0</v>
      </c>
      <c r="AB243" s="221">
        <v>0</v>
      </c>
      <c r="AC243" s="221">
        <v>0</v>
      </c>
      <c r="AD243" s="221">
        <v>0</v>
      </c>
      <c r="AE243" s="220"/>
      <c r="AF243" s="220"/>
      <c r="AG243" s="222">
        <v>0</v>
      </c>
      <c r="AH243" s="224">
        <v>19</v>
      </c>
      <c r="AI243" s="224">
        <v>29</v>
      </c>
      <c r="AJ243" s="224">
        <v>19</v>
      </c>
      <c r="AK243" s="224">
        <v>360</v>
      </c>
      <c r="AL243" s="220"/>
      <c r="AM243" s="222"/>
      <c r="AN243" s="220"/>
      <c r="AO243" s="222"/>
      <c r="AP243" s="222">
        <v>0</v>
      </c>
      <c r="AQ243" s="222">
        <v>0</v>
      </c>
      <c r="AR243" s="224">
        <v>0</v>
      </c>
      <c r="AS243" s="224">
        <v>0</v>
      </c>
      <c r="AT243" s="221">
        <v>0</v>
      </c>
      <c r="AU243" s="221">
        <v>0</v>
      </c>
      <c r="AV243" s="221">
        <v>0</v>
      </c>
      <c r="AW243" s="221">
        <v>0</v>
      </c>
      <c r="AX243" s="221">
        <v>0</v>
      </c>
      <c r="AY243" s="221">
        <v>0</v>
      </c>
      <c r="AZ243" s="221">
        <v>0</v>
      </c>
      <c r="BA243" s="221">
        <v>0</v>
      </c>
      <c r="BB243" s="221">
        <v>0</v>
      </c>
      <c r="BC243" s="221">
        <v>0</v>
      </c>
      <c r="BD243" s="221">
        <v>0</v>
      </c>
      <c r="BE243" s="221">
        <v>0</v>
      </c>
      <c r="BF243" s="221">
        <v>0</v>
      </c>
      <c r="BG243" s="221">
        <v>0</v>
      </c>
      <c r="BH243" s="221">
        <v>0</v>
      </c>
      <c r="BI243" s="221">
        <v>0</v>
      </c>
      <c r="BJ243" s="221">
        <v>0</v>
      </c>
      <c r="BK243" s="221">
        <v>0</v>
      </c>
      <c r="BL243" s="221">
        <v>0</v>
      </c>
      <c r="BM243" s="221">
        <v>0</v>
      </c>
      <c r="BN243" s="221">
        <v>0</v>
      </c>
      <c r="BO243" s="221">
        <v>0</v>
      </c>
      <c r="BP243" s="221">
        <v>0</v>
      </c>
      <c r="BQ243" s="213" t="s">
        <v>102</v>
      </c>
    </row>
    <row r="244" spans="1:69" x14ac:dyDescent="0.3">
      <c r="A244" s="220">
        <v>46404</v>
      </c>
      <c r="B244" s="221">
        <v>1000</v>
      </c>
      <c r="C244" s="222"/>
      <c r="D244" s="221">
        <v>1000</v>
      </c>
      <c r="E244" s="222"/>
      <c r="F244" s="222"/>
      <c r="G244" s="222">
        <v>1</v>
      </c>
      <c r="H244" s="222"/>
      <c r="I244" s="221">
        <v>0</v>
      </c>
      <c r="J244" s="221">
        <v>0</v>
      </c>
      <c r="K244" s="221">
        <v>0</v>
      </c>
      <c r="L244" s="221">
        <v>1000</v>
      </c>
      <c r="M244" s="223"/>
      <c r="N244" s="221">
        <v>0</v>
      </c>
      <c r="O244" s="221">
        <v>0</v>
      </c>
      <c r="P244" s="221">
        <v>0</v>
      </c>
      <c r="Q244" s="221">
        <v>0</v>
      </c>
      <c r="R244" s="221">
        <v>1000</v>
      </c>
      <c r="S244" s="222">
        <v>1536</v>
      </c>
      <c r="T244" s="221">
        <v>1536000</v>
      </c>
      <c r="U244" s="221">
        <v>0</v>
      </c>
      <c r="V244" s="221">
        <v>0</v>
      </c>
      <c r="W244" s="221">
        <v>0</v>
      </c>
      <c r="X244" s="221">
        <v>0</v>
      </c>
      <c r="Y244" s="221">
        <v>0</v>
      </c>
      <c r="Z244" s="221">
        <v>0</v>
      </c>
      <c r="AA244" s="221">
        <v>0</v>
      </c>
      <c r="AB244" s="221">
        <v>0</v>
      </c>
      <c r="AC244" s="221">
        <v>0</v>
      </c>
      <c r="AD244" s="221">
        <v>0</v>
      </c>
      <c r="AE244" s="220"/>
      <c r="AF244" s="220"/>
      <c r="AG244" s="222">
        <v>0</v>
      </c>
      <c r="AH244" s="224">
        <v>20</v>
      </c>
      <c r="AI244" s="224">
        <v>29</v>
      </c>
      <c r="AJ244" s="224">
        <v>20</v>
      </c>
      <c r="AK244" s="224">
        <v>360</v>
      </c>
      <c r="AL244" s="220"/>
      <c r="AM244" s="222"/>
      <c r="AN244" s="220"/>
      <c r="AO244" s="222"/>
      <c r="AP244" s="222">
        <v>0</v>
      </c>
      <c r="AQ244" s="222">
        <v>0</v>
      </c>
      <c r="AR244" s="224">
        <v>0</v>
      </c>
      <c r="AS244" s="224">
        <v>0</v>
      </c>
      <c r="AT244" s="221">
        <v>0</v>
      </c>
      <c r="AU244" s="221">
        <v>0</v>
      </c>
      <c r="AV244" s="221">
        <v>0</v>
      </c>
      <c r="AW244" s="221">
        <v>0</v>
      </c>
      <c r="AX244" s="221">
        <v>0</v>
      </c>
      <c r="AY244" s="221">
        <v>0</v>
      </c>
      <c r="AZ244" s="221">
        <v>0</v>
      </c>
      <c r="BA244" s="221">
        <v>0</v>
      </c>
      <c r="BB244" s="221">
        <v>0</v>
      </c>
      <c r="BC244" s="221">
        <v>0</v>
      </c>
      <c r="BD244" s="221">
        <v>0</v>
      </c>
      <c r="BE244" s="221">
        <v>0</v>
      </c>
      <c r="BF244" s="221">
        <v>0</v>
      </c>
      <c r="BG244" s="221">
        <v>0</v>
      </c>
      <c r="BH244" s="221">
        <v>0</v>
      </c>
      <c r="BI244" s="221">
        <v>0</v>
      </c>
      <c r="BJ244" s="221">
        <v>0</v>
      </c>
      <c r="BK244" s="221">
        <v>0</v>
      </c>
      <c r="BL244" s="221">
        <v>0</v>
      </c>
      <c r="BM244" s="221">
        <v>0</v>
      </c>
      <c r="BN244" s="221">
        <v>0</v>
      </c>
      <c r="BO244" s="221">
        <v>0</v>
      </c>
      <c r="BP244" s="221">
        <v>0</v>
      </c>
      <c r="BQ244" s="213" t="s">
        <v>102</v>
      </c>
    </row>
    <row r="245" spans="1:69" x14ac:dyDescent="0.3">
      <c r="A245" s="220">
        <v>46405</v>
      </c>
      <c r="B245" s="221">
        <v>1000</v>
      </c>
      <c r="C245" s="222"/>
      <c r="D245" s="221">
        <v>1000</v>
      </c>
      <c r="E245" s="222"/>
      <c r="F245" s="222"/>
      <c r="G245" s="222">
        <v>1</v>
      </c>
      <c r="H245" s="222"/>
      <c r="I245" s="221">
        <v>0</v>
      </c>
      <c r="J245" s="221">
        <v>0</v>
      </c>
      <c r="K245" s="221">
        <v>0</v>
      </c>
      <c r="L245" s="221">
        <v>1000</v>
      </c>
      <c r="M245" s="223"/>
      <c r="N245" s="221">
        <v>0</v>
      </c>
      <c r="O245" s="221">
        <v>0</v>
      </c>
      <c r="P245" s="221">
        <v>0</v>
      </c>
      <c r="Q245" s="221">
        <v>0</v>
      </c>
      <c r="R245" s="221">
        <v>1000</v>
      </c>
      <c r="S245" s="222">
        <v>1536</v>
      </c>
      <c r="T245" s="221">
        <v>1536000</v>
      </c>
      <c r="U245" s="221">
        <v>0</v>
      </c>
      <c r="V245" s="221">
        <v>0</v>
      </c>
      <c r="W245" s="221">
        <v>0</v>
      </c>
      <c r="X245" s="221">
        <v>0</v>
      </c>
      <c r="Y245" s="221">
        <v>0</v>
      </c>
      <c r="Z245" s="221">
        <v>0</v>
      </c>
      <c r="AA245" s="221">
        <v>0</v>
      </c>
      <c r="AB245" s="221">
        <v>0</v>
      </c>
      <c r="AC245" s="221">
        <v>0</v>
      </c>
      <c r="AD245" s="221">
        <v>0</v>
      </c>
      <c r="AE245" s="220"/>
      <c r="AF245" s="220"/>
      <c r="AG245" s="222">
        <v>0</v>
      </c>
      <c r="AH245" s="224">
        <v>21</v>
      </c>
      <c r="AI245" s="224">
        <v>29</v>
      </c>
      <c r="AJ245" s="224">
        <v>21</v>
      </c>
      <c r="AK245" s="224">
        <v>360</v>
      </c>
      <c r="AL245" s="220"/>
      <c r="AM245" s="222"/>
      <c r="AN245" s="220"/>
      <c r="AO245" s="222"/>
      <c r="AP245" s="222">
        <v>0</v>
      </c>
      <c r="AQ245" s="222">
        <v>0</v>
      </c>
      <c r="AR245" s="224">
        <v>0</v>
      </c>
      <c r="AS245" s="224">
        <v>0</v>
      </c>
      <c r="AT245" s="221">
        <v>0</v>
      </c>
      <c r="AU245" s="221">
        <v>0</v>
      </c>
      <c r="AV245" s="221">
        <v>0</v>
      </c>
      <c r="AW245" s="221">
        <v>0</v>
      </c>
      <c r="AX245" s="221">
        <v>0</v>
      </c>
      <c r="AY245" s="221">
        <v>0</v>
      </c>
      <c r="AZ245" s="221">
        <v>0</v>
      </c>
      <c r="BA245" s="221">
        <v>0</v>
      </c>
      <c r="BB245" s="221">
        <v>0</v>
      </c>
      <c r="BC245" s="221">
        <v>0</v>
      </c>
      <c r="BD245" s="221">
        <v>0</v>
      </c>
      <c r="BE245" s="221">
        <v>0</v>
      </c>
      <c r="BF245" s="221">
        <v>0</v>
      </c>
      <c r="BG245" s="221">
        <v>0</v>
      </c>
      <c r="BH245" s="221">
        <v>0</v>
      </c>
      <c r="BI245" s="221">
        <v>0</v>
      </c>
      <c r="BJ245" s="221">
        <v>0</v>
      </c>
      <c r="BK245" s="221">
        <v>0</v>
      </c>
      <c r="BL245" s="221">
        <v>0</v>
      </c>
      <c r="BM245" s="221">
        <v>0</v>
      </c>
      <c r="BN245" s="221">
        <v>0</v>
      </c>
      <c r="BO245" s="221">
        <v>0</v>
      </c>
      <c r="BP245" s="221">
        <v>0</v>
      </c>
      <c r="BQ245" s="213" t="s">
        <v>102</v>
      </c>
    </row>
    <row r="246" spans="1:69" x14ac:dyDescent="0.3">
      <c r="A246" s="220">
        <v>46406</v>
      </c>
      <c r="B246" s="221">
        <v>1000</v>
      </c>
      <c r="C246" s="222"/>
      <c r="D246" s="221">
        <v>1000</v>
      </c>
      <c r="E246" s="222"/>
      <c r="F246" s="222"/>
      <c r="G246" s="222">
        <v>1</v>
      </c>
      <c r="H246" s="222"/>
      <c r="I246" s="221">
        <v>0</v>
      </c>
      <c r="J246" s="221">
        <v>0</v>
      </c>
      <c r="K246" s="221">
        <v>0</v>
      </c>
      <c r="L246" s="221">
        <v>1000</v>
      </c>
      <c r="M246" s="223"/>
      <c r="N246" s="221">
        <v>0</v>
      </c>
      <c r="O246" s="221">
        <v>0</v>
      </c>
      <c r="P246" s="221">
        <v>0</v>
      </c>
      <c r="Q246" s="221">
        <v>0</v>
      </c>
      <c r="R246" s="221">
        <v>1000</v>
      </c>
      <c r="S246" s="222">
        <v>1536</v>
      </c>
      <c r="T246" s="221">
        <v>1536000</v>
      </c>
      <c r="U246" s="221">
        <v>0</v>
      </c>
      <c r="V246" s="221">
        <v>0</v>
      </c>
      <c r="W246" s="221">
        <v>0</v>
      </c>
      <c r="X246" s="221">
        <v>0</v>
      </c>
      <c r="Y246" s="221">
        <v>0</v>
      </c>
      <c r="Z246" s="221">
        <v>0</v>
      </c>
      <c r="AA246" s="221">
        <v>0</v>
      </c>
      <c r="AB246" s="221">
        <v>0</v>
      </c>
      <c r="AC246" s="221">
        <v>0</v>
      </c>
      <c r="AD246" s="221">
        <v>0</v>
      </c>
      <c r="AE246" s="220"/>
      <c r="AF246" s="220"/>
      <c r="AG246" s="222">
        <v>0</v>
      </c>
      <c r="AH246" s="224">
        <v>22</v>
      </c>
      <c r="AI246" s="224">
        <v>29</v>
      </c>
      <c r="AJ246" s="224">
        <v>22</v>
      </c>
      <c r="AK246" s="224">
        <v>360</v>
      </c>
      <c r="AL246" s="220"/>
      <c r="AM246" s="222"/>
      <c r="AN246" s="220"/>
      <c r="AO246" s="222"/>
      <c r="AP246" s="222">
        <v>0</v>
      </c>
      <c r="AQ246" s="222">
        <v>0</v>
      </c>
      <c r="AR246" s="224">
        <v>0</v>
      </c>
      <c r="AS246" s="224">
        <v>0</v>
      </c>
      <c r="AT246" s="221">
        <v>0</v>
      </c>
      <c r="AU246" s="221">
        <v>0</v>
      </c>
      <c r="AV246" s="221">
        <v>0</v>
      </c>
      <c r="AW246" s="221">
        <v>0</v>
      </c>
      <c r="AX246" s="221">
        <v>0</v>
      </c>
      <c r="AY246" s="221">
        <v>0</v>
      </c>
      <c r="AZ246" s="221">
        <v>0</v>
      </c>
      <c r="BA246" s="221">
        <v>0</v>
      </c>
      <c r="BB246" s="221">
        <v>0</v>
      </c>
      <c r="BC246" s="221">
        <v>0</v>
      </c>
      <c r="BD246" s="221">
        <v>0</v>
      </c>
      <c r="BE246" s="221">
        <v>0</v>
      </c>
      <c r="BF246" s="221">
        <v>0</v>
      </c>
      <c r="BG246" s="221">
        <v>0</v>
      </c>
      <c r="BH246" s="221">
        <v>0</v>
      </c>
      <c r="BI246" s="221">
        <v>0</v>
      </c>
      <c r="BJ246" s="221">
        <v>0</v>
      </c>
      <c r="BK246" s="221">
        <v>0</v>
      </c>
      <c r="BL246" s="221">
        <v>0</v>
      </c>
      <c r="BM246" s="221">
        <v>0</v>
      </c>
      <c r="BN246" s="221">
        <v>0</v>
      </c>
      <c r="BO246" s="221">
        <v>0</v>
      </c>
      <c r="BP246" s="221">
        <v>0</v>
      </c>
      <c r="BQ246" s="213" t="s">
        <v>102</v>
      </c>
    </row>
    <row r="247" spans="1:69" x14ac:dyDescent="0.3">
      <c r="A247" s="220">
        <v>46407</v>
      </c>
      <c r="B247" s="221">
        <v>1000</v>
      </c>
      <c r="C247" s="222"/>
      <c r="D247" s="221">
        <v>1000</v>
      </c>
      <c r="E247" s="222"/>
      <c r="F247" s="222"/>
      <c r="G247" s="222">
        <v>1</v>
      </c>
      <c r="H247" s="222"/>
      <c r="I247" s="221">
        <v>0</v>
      </c>
      <c r="J247" s="221">
        <v>0</v>
      </c>
      <c r="K247" s="221">
        <v>0</v>
      </c>
      <c r="L247" s="221">
        <v>1000</v>
      </c>
      <c r="M247" s="223"/>
      <c r="N247" s="221">
        <v>0</v>
      </c>
      <c r="O247" s="221">
        <v>0</v>
      </c>
      <c r="P247" s="221">
        <v>0</v>
      </c>
      <c r="Q247" s="221">
        <v>0</v>
      </c>
      <c r="R247" s="221">
        <v>1000</v>
      </c>
      <c r="S247" s="222">
        <v>1536</v>
      </c>
      <c r="T247" s="221">
        <v>1536000</v>
      </c>
      <c r="U247" s="221">
        <v>0</v>
      </c>
      <c r="V247" s="221">
        <v>0</v>
      </c>
      <c r="W247" s="221">
        <v>0</v>
      </c>
      <c r="X247" s="221">
        <v>0</v>
      </c>
      <c r="Y247" s="221">
        <v>0</v>
      </c>
      <c r="Z247" s="221">
        <v>0</v>
      </c>
      <c r="AA247" s="221">
        <v>0</v>
      </c>
      <c r="AB247" s="221">
        <v>0</v>
      </c>
      <c r="AC247" s="221">
        <v>0</v>
      </c>
      <c r="AD247" s="221">
        <v>0</v>
      </c>
      <c r="AE247" s="220"/>
      <c r="AF247" s="220"/>
      <c r="AG247" s="222">
        <v>0</v>
      </c>
      <c r="AH247" s="224">
        <v>23</v>
      </c>
      <c r="AI247" s="224">
        <v>29</v>
      </c>
      <c r="AJ247" s="224">
        <v>23</v>
      </c>
      <c r="AK247" s="224">
        <v>360</v>
      </c>
      <c r="AL247" s="220"/>
      <c r="AM247" s="222"/>
      <c r="AN247" s="220"/>
      <c r="AO247" s="222"/>
      <c r="AP247" s="222">
        <v>0</v>
      </c>
      <c r="AQ247" s="222">
        <v>0</v>
      </c>
      <c r="AR247" s="224">
        <v>0</v>
      </c>
      <c r="AS247" s="224">
        <v>0</v>
      </c>
      <c r="AT247" s="221">
        <v>0</v>
      </c>
      <c r="AU247" s="221">
        <v>0</v>
      </c>
      <c r="AV247" s="221">
        <v>0</v>
      </c>
      <c r="AW247" s="221">
        <v>0</v>
      </c>
      <c r="AX247" s="221">
        <v>0</v>
      </c>
      <c r="AY247" s="221">
        <v>0</v>
      </c>
      <c r="AZ247" s="221">
        <v>0</v>
      </c>
      <c r="BA247" s="221">
        <v>0</v>
      </c>
      <c r="BB247" s="221">
        <v>0</v>
      </c>
      <c r="BC247" s="221">
        <v>0</v>
      </c>
      <c r="BD247" s="221">
        <v>0</v>
      </c>
      <c r="BE247" s="221">
        <v>0</v>
      </c>
      <c r="BF247" s="221">
        <v>0</v>
      </c>
      <c r="BG247" s="221">
        <v>0</v>
      </c>
      <c r="BH247" s="221">
        <v>0</v>
      </c>
      <c r="BI247" s="221">
        <v>0</v>
      </c>
      <c r="BJ247" s="221">
        <v>0</v>
      </c>
      <c r="BK247" s="221">
        <v>0</v>
      </c>
      <c r="BL247" s="221">
        <v>0</v>
      </c>
      <c r="BM247" s="221">
        <v>0</v>
      </c>
      <c r="BN247" s="221">
        <v>0</v>
      </c>
      <c r="BO247" s="221">
        <v>0</v>
      </c>
      <c r="BP247" s="221">
        <v>0</v>
      </c>
      <c r="BQ247" s="213" t="s">
        <v>102</v>
      </c>
    </row>
    <row r="248" spans="1:69" x14ac:dyDescent="0.3">
      <c r="A248" s="220">
        <v>46408</v>
      </c>
      <c r="B248" s="221">
        <v>1000</v>
      </c>
      <c r="C248" s="222"/>
      <c r="D248" s="221">
        <v>1000</v>
      </c>
      <c r="E248" s="222"/>
      <c r="F248" s="222"/>
      <c r="G248" s="222">
        <v>1</v>
      </c>
      <c r="H248" s="222"/>
      <c r="I248" s="221">
        <v>0</v>
      </c>
      <c r="J248" s="221">
        <v>0</v>
      </c>
      <c r="K248" s="221">
        <v>0</v>
      </c>
      <c r="L248" s="221">
        <v>1000</v>
      </c>
      <c r="M248" s="223"/>
      <c r="N248" s="221">
        <v>0</v>
      </c>
      <c r="O248" s="221">
        <v>0</v>
      </c>
      <c r="P248" s="221">
        <v>0</v>
      </c>
      <c r="Q248" s="221">
        <v>0</v>
      </c>
      <c r="R248" s="221">
        <v>1000</v>
      </c>
      <c r="S248" s="222">
        <v>1536</v>
      </c>
      <c r="T248" s="221">
        <v>1536000</v>
      </c>
      <c r="U248" s="221">
        <v>0</v>
      </c>
      <c r="V248" s="221">
        <v>0</v>
      </c>
      <c r="W248" s="221">
        <v>0</v>
      </c>
      <c r="X248" s="221">
        <v>0</v>
      </c>
      <c r="Y248" s="221">
        <v>0</v>
      </c>
      <c r="Z248" s="221">
        <v>0</v>
      </c>
      <c r="AA248" s="221">
        <v>0</v>
      </c>
      <c r="AB248" s="221">
        <v>0</v>
      </c>
      <c r="AC248" s="221">
        <v>0</v>
      </c>
      <c r="AD248" s="221">
        <v>0</v>
      </c>
      <c r="AE248" s="220"/>
      <c r="AF248" s="220"/>
      <c r="AG248" s="222">
        <v>0</v>
      </c>
      <c r="AH248" s="224">
        <v>24</v>
      </c>
      <c r="AI248" s="224">
        <v>29</v>
      </c>
      <c r="AJ248" s="224">
        <v>24</v>
      </c>
      <c r="AK248" s="224">
        <v>360</v>
      </c>
      <c r="AL248" s="220"/>
      <c r="AM248" s="222"/>
      <c r="AN248" s="220"/>
      <c r="AO248" s="222"/>
      <c r="AP248" s="222">
        <v>0</v>
      </c>
      <c r="AQ248" s="222">
        <v>0</v>
      </c>
      <c r="AR248" s="224">
        <v>0</v>
      </c>
      <c r="AS248" s="224">
        <v>0</v>
      </c>
      <c r="AT248" s="221">
        <v>0</v>
      </c>
      <c r="AU248" s="221">
        <v>0</v>
      </c>
      <c r="AV248" s="221">
        <v>0</v>
      </c>
      <c r="AW248" s="221">
        <v>0</v>
      </c>
      <c r="AX248" s="221">
        <v>0</v>
      </c>
      <c r="AY248" s="221">
        <v>0</v>
      </c>
      <c r="AZ248" s="221">
        <v>0</v>
      </c>
      <c r="BA248" s="221">
        <v>0</v>
      </c>
      <c r="BB248" s="221">
        <v>0</v>
      </c>
      <c r="BC248" s="221">
        <v>0</v>
      </c>
      <c r="BD248" s="221">
        <v>0</v>
      </c>
      <c r="BE248" s="221">
        <v>0</v>
      </c>
      <c r="BF248" s="221">
        <v>0</v>
      </c>
      <c r="BG248" s="221">
        <v>0</v>
      </c>
      <c r="BH248" s="221">
        <v>0</v>
      </c>
      <c r="BI248" s="221">
        <v>0</v>
      </c>
      <c r="BJ248" s="221">
        <v>0</v>
      </c>
      <c r="BK248" s="221">
        <v>0</v>
      </c>
      <c r="BL248" s="221">
        <v>0</v>
      </c>
      <c r="BM248" s="221">
        <v>0</v>
      </c>
      <c r="BN248" s="221">
        <v>0</v>
      </c>
      <c r="BO248" s="221">
        <v>0</v>
      </c>
      <c r="BP248" s="221">
        <v>0</v>
      </c>
      <c r="BQ248" s="213" t="s">
        <v>102</v>
      </c>
    </row>
    <row r="249" spans="1:69" x14ac:dyDescent="0.3">
      <c r="A249" s="220">
        <v>46409</v>
      </c>
      <c r="B249" s="221">
        <v>1000</v>
      </c>
      <c r="C249" s="222"/>
      <c r="D249" s="221">
        <v>1000</v>
      </c>
      <c r="E249" s="222"/>
      <c r="F249" s="222"/>
      <c r="G249" s="222">
        <v>1</v>
      </c>
      <c r="H249" s="222"/>
      <c r="I249" s="221">
        <v>0</v>
      </c>
      <c r="J249" s="221">
        <v>0</v>
      </c>
      <c r="K249" s="221">
        <v>0</v>
      </c>
      <c r="L249" s="221">
        <v>1000</v>
      </c>
      <c r="M249" s="223"/>
      <c r="N249" s="221">
        <v>0</v>
      </c>
      <c r="O249" s="221">
        <v>0</v>
      </c>
      <c r="P249" s="221">
        <v>0</v>
      </c>
      <c r="Q249" s="221">
        <v>0</v>
      </c>
      <c r="R249" s="221">
        <v>1000</v>
      </c>
      <c r="S249" s="222">
        <v>1536</v>
      </c>
      <c r="T249" s="221">
        <v>1536000</v>
      </c>
      <c r="U249" s="221">
        <v>0</v>
      </c>
      <c r="V249" s="221">
        <v>0</v>
      </c>
      <c r="W249" s="221">
        <v>0</v>
      </c>
      <c r="X249" s="221">
        <v>0</v>
      </c>
      <c r="Y249" s="221">
        <v>0</v>
      </c>
      <c r="Z249" s="221">
        <v>0</v>
      </c>
      <c r="AA249" s="221">
        <v>0</v>
      </c>
      <c r="AB249" s="221">
        <v>0</v>
      </c>
      <c r="AC249" s="221">
        <v>0</v>
      </c>
      <c r="AD249" s="221">
        <v>0</v>
      </c>
      <c r="AE249" s="220"/>
      <c r="AF249" s="220"/>
      <c r="AG249" s="222">
        <v>0</v>
      </c>
      <c r="AH249" s="224">
        <v>25</v>
      </c>
      <c r="AI249" s="224">
        <v>29</v>
      </c>
      <c r="AJ249" s="224">
        <v>25</v>
      </c>
      <c r="AK249" s="224">
        <v>360</v>
      </c>
      <c r="AL249" s="220"/>
      <c r="AM249" s="222"/>
      <c r="AN249" s="220"/>
      <c r="AO249" s="222"/>
      <c r="AP249" s="222">
        <v>0</v>
      </c>
      <c r="AQ249" s="222">
        <v>0</v>
      </c>
      <c r="AR249" s="224">
        <v>0</v>
      </c>
      <c r="AS249" s="224">
        <v>0</v>
      </c>
      <c r="AT249" s="221">
        <v>0</v>
      </c>
      <c r="AU249" s="221">
        <v>0</v>
      </c>
      <c r="AV249" s="221">
        <v>0</v>
      </c>
      <c r="AW249" s="221">
        <v>0</v>
      </c>
      <c r="AX249" s="221">
        <v>0</v>
      </c>
      <c r="AY249" s="221">
        <v>0</v>
      </c>
      <c r="AZ249" s="221">
        <v>0</v>
      </c>
      <c r="BA249" s="221">
        <v>0</v>
      </c>
      <c r="BB249" s="221">
        <v>0</v>
      </c>
      <c r="BC249" s="221">
        <v>0</v>
      </c>
      <c r="BD249" s="221">
        <v>0</v>
      </c>
      <c r="BE249" s="221">
        <v>0</v>
      </c>
      <c r="BF249" s="221">
        <v>0</v>
      </c>
      <c r="BG249" s="221">
        <v>0</v>
      </c>
      <c r="BH249" s="221">
        <v>0</v>
      </c>
      <c r="BI249" s="221">
        <v>0</v>
      </c>
      <c r="BJ249" s="221">
        <v>0</v>
      </c>
      <c r="BK249" s="221">
        <v>0</v>
      </c>
      <c r="BL249" s="221">
        <v>0</v>
      </c>
      <c r="BM249" s="221">
        <v>0</v>
      </c>
      <c r="BN249" s="221">
        <v>0</v>
      </c>
      <c r="BO249" s="221">
        <v>0</v>
      </c>
      <c r="BP249" s="221">
        <v>0</v>
      </c>
      <c r="BQ249" s="213" t="s">
        <v>102</v>
      </c>
    </row>
    <row r="250" spans="1:69" x14ac:dyDescent="0.3">
      <c r="A250" s="220">
        <v>46410</v>
      </c>
      <c r="B250" s="221">
        <v>1000</v>
      </c>
      <c r="C250" s="222"/>
      <c r="D250" s="221">
        <v>1000</v>
      </c>
      <c r="E250" s="222"/>
      <c r="F250" s="222"/>
      <c r="G250" s="222">
        <v>1</v>
      </c>
      <c r="H250" s="222"/>
      <c r="I250" s="221">
        <v>0</v>
      </c>
      <c r="J250" s="221">
        <v>0</v>
      </c>
      <c r="K250" s="221">
        <v>0</v>
      </c>
      <c r="L250" s="221">
        <v>1000</v>
      </c>
      <c r="M250" s="223"/>
      <c r="N250" s="221">
        <v>0</v>
      </c>
      <c r="O250" s="221">
        <v>0</v>
      </c>
      <c r="P250" s="221">
        <v>0</v>
      </c>
      <c r="Q250" s="221">
        <v>0</v>
      </c>
      <c r="R250" s="221">
        <v>1000</v>
      </c>
      <c r="S250" s="222">
        <v>1536</v>
      </c>
      <c r="T250" s="221">
        <v>1536000</v>
      </c>
      <c r="U250" s="221">
        <v>0</v>
      </c>
      <c r="V250" s="221">
        <v>0</v>
      </c>
      <c r="W250" s="221">
        <v>0</v>
      </c>
      <c r="X250" s="221">
        <v>0</v>
      </c>
      <c r="Y250" s="221">
        <v>0</v>
      </c>
      <c r="Z250" s="221">
        <v>0</v>
      </c>
      <c r="AA250" s="221">
        <v>0</v>
      </c>
      <c r="AB250" s="221">
        <v>0</v>
      </c>
      <c r="AC250" s="221">
        <v>0</v>
      </c>
      <c r="AD250" s="221">
        <v>0</v>
      </c>
      <c r="AE250" s="220"/>
      <c r="AF250" s="220"/>
      <c r="AG250" s="222">
        <v>0</v>
      </c>
      <c r="AH250" s="224">
        <v>26</v>
      </c>
      <c r="AI250" s="224">
        <v>29</v>
      </c>
      <c r="AJ250" s="224">
        <v>26</v>
      </c>
      <c r="AK250" s="224">
        <v>360</v>
      </c>
      <c r="AL250" s="220"/>
      <c r="AM250" s="222"/>
      <c r="AN250" s="220"/>
      <c r="AO250" s="222"/>
      <c r="AP250" s="222">
        <v>0</v>
      </c>
      <c r="AQ250" s="222">
        <v>0</v>
      </c>
      <c r="AR250" s="224">
        <v>0</v>
      </c>
      <c r="AS250" s="224">
        <v>0</v>
      </c>
      <c r="AT250" s="221">
        <v>0</v>
      </c>
      <c r="AU250" s="221">
        <v>0</v>
      </c>
      <c r="AV250" s="221">
        <v>0</v>
      </c>
      <c r="AW250" s="221">
        <v>0</v>
      </c>
      <c r="AX250" s="221">
        <v>0</v>
      </c>
      <c r="AY250" s="221">
        <v>0</v>
      </c>
      <c r="AZ250" s="221">
        <v>0</v>
      </c>
      <c r="BA250" s="221">
        <v>0</v>
      </c>
      <c r="BB250" s="221">
        <v>0</v>
      </c>
      <c r="BC250" s="221">
        <v>0</v>
      </c>
      <c r="BD250" s="221">
        <v>0</v>
      </c>
      <c r="BE250" s="221">
        <v>0</v>
      </c>
      <c r="BF250" s="221">
        <v>0</v>
      </c>
      <c r="BG250" s="221">
        <v>0</v>
      </c>
      <c r="BH250" s="221">
        <v>0</v>
      </c>
      <c r="BI250" s="221">
        <v>0</v>
      </c>
      <c r="BJ250" s="221">
        <v>0</v>
      </c>
      <c r="BK250" s="221">
        <v>0</v>
      </c>
      <c r="BL250" s="221">
        <v>0</v>
      </c>
      <c r="BM250" s="221">
        <v>0</v>
      </c>
      <c r="BN250" s="221">
        <v>0</v>
      </c>
      <c r="BO250" s="221">
        <v>0</v>
      </c>
      <c r="BP250" s="221">
        <v>0</v>
      </c>
      <c r="BQ250" s="213" t="s">
        <v>102</v>
      </c>
    </row>
    <row r="251" spans="1:69" x14ac:dyDescent="0.3">
      <c r="A251" s="220">
        <v>46411</v>
      </c>
      <c r="B251" s="221">
        <v>1000</v>
      </c>
      <c r="C251" s="222"/>
      <c r="D251" s="221">
        <v>1000</v>
      </c>
      <c r="E251" s="222"/>
      <c r="F251" s="222"/>
      <c r="G251" s="222">
        <v>1</v>
      </c>
      <c r="H251" s="222"/>
      <c r="I251" s="221">
        <v>0</v>
      </c>
      <c r="J251" s="221">
        <v>0</v>
      </c>
      <c r="K251" s="221">
        <v>0</v>
      </c>
      <c r="L251" s="221">
        <v>1000</v>
      </c>
      <c r="M251" s="223"/>
      <c r="N251" s="221">
        <v>0</v>
      </c>
      <c r="O251" s="221">
        <v>0</v>
      </c>
      <c r="P251" s="221">
        <v>0</v>
      </c>
      <c r="Q251" s="221">
        <v>0</v>
      </c>
      <c r="R251" s="221">
        <v>1000</v>
      </c>
      <c r="S251" s="222">
        <v>1536</v>
      </c>
      <c r="T251" s="221">
        <v>1536000</v>
      </c>
      <c r="U251" s="221">
        <v>0</v>
      </c>
      <c r="V251" s="221">
        <v>0</v>
      </c>
      <c r="W251" s="221">
        <v>0</v>
      </c>
      <c r="X251" s="221">
        <v>0</v>
      </c>
      <c r="Y251" s="221">
        <v>0</v>
      </c>
      <c r="Z251" s="221">
        <v>0</v>
      </c>
      <c r="AA251" s="221">
        <v>0</v>
      </c>
      <c r="AB251" s="221">
        <v>0</v>
      </c>
      <c r="AC251" s="221">
        <v>0</v>
      </c>
      <c r="AD251" s="221">
        <v>0</v>
      </c>
      <c r="AE251" s="220"/>
      <c r="AF251" s="220"/>
      <c r="AG251" s="222">
        <v>0</v>
      </c>
      <c r="AH251" s="224">
        <v>27</v>
      </c>
      <c r="AI251" s="224">
        <v>29</v>
      </c>
      <c r="AJ251" s="224">
        <v>27</v>
      </c>
      <c r="AK251" s="224">
        <v>360</v>
      </c>
      <c r="AL251" s="220"/>
      <c r="AM251" s="222"/>
      <c r="AN251" s="220"/>
      <c r="AO251" s="222"/>
      <c r="AP251" s="222">
        <v>0</v>
      </c>
      <c r="AQ251" s="222">
        <v>0</v>
      </c>
      <c r="AR251" s="224">
        <v>0</v>
      </c>
      <c r="AS251" s="224">
        <v>0</v>
      </c>
      <c r="AT251" s="221">
        <v>0</v>
      </c>
      <c r="AU251" s="221">
        <v>0</v>
      </c>
      <c r="AV251" s="221">
        <v>0</v>
      </c>
      <c r="AW251" s="221">
        <v>0</v>
      </c>
      <c r="AX251" s="221">
        <v>0</v>
      </c>
      <c r="AY251" s="221">
        <v>0</v>
      </c>
      <c r="AZ251" s="221">
        <v>0</v>
      </c>
      <c r="BA251" s="221">
        <v>0</v>
      </c>
      <c r="BB251" s="221">
        <v>0</v>
      </c>
      <c r="BC251" s="221">
        <v>0</v>
      </c>
      <c r="BD251" s="221">
        <v>0</v>
      </c>
      <c r="BE251" s="221">
        <v>0</v>
      </c>
      <c r="BF251" s="221">
        <v>0</v>
      </c>
      <c r="BG251" s="221">
        <v>0</v>
      </c>
      <c r="BH251" s="221">
        <v>0</v>
      </c>
      <c r="BI251" s="221">
        <v>0</v>
      </c>
      <c r="BJ251" s="221">
        <v>0</v>
      </c>
      <c r="BK251" s="221">
        <v>0</v>
      </c>
      <c r="BL251" s="221">
        <v>0</v>
      </c>
      <c r="BM251" s="221">
        <v>0</v>
      </c>
      <c r="BN251" s="221">
        <v>0</v>
      </c>
      <c r="BO251" s="221">
        <v>0</v>
      </c>
      <c r="BP251" s="221">
        <v>0</v>
      </c>
      <c r="BQ251" s="213" t="s">
        <v>102</v>
      </c>
    </row>
    <row r="252" spans="1:69" x14ac:dyDescent="0.3">
      <c r="A252" s="220">
        <v>46412</v>
      </c>
      <c r="B252" s="221">
        <v>1000</v>
      </c>
      <c r="C252" s="222"/>
      <c r="D252" s="221">
        <v>1000</v>
      </c>
      <c r="E252" s="222"/>
      <c r="F252" s="222"/>
      <c r="G252" s="222">
        <v>1</v>
      </c>
      <c r="H252" s="222"/>
      <c r="I252" s="221">
        <v>0</v>
      </c>
      <c r="J252" s="221">
        <v>0</v>
      </c>
      <c r="K252" s="221">
        <v>0</v>
      </c>
      <c r="L252" s="221">
        <v>1000</v>
      </c>
      <c r="M252" s="223"/>
      <c r="N252" s="221">
        <v>0</v>
      </c>
      <c r="O252" s="221">
        <v>0</v>
      </c>
      <c r="P252" s="221">
        <v>0</v>
      </c>
      <c r="Q252" s="221">
        <v>0</v>
      </c>
      <c r="R252" s="221">
        <v>1000</v>
      </c>
      <c r="S252" s="222">
        <v>1536</v>
      </c>
      <c r="T252" s="221">
        <v>1536000</v>
      </c>
      <c r="U252" s="221">
        <v>0</v>
      </c>
      <c r="V252" s="221">
        <v>0</v>
      </c>
      <c r="W252" s="221">
        <v>0</v>
      </c>
      <c r="X252" s="221">
        <v>0</v>
      </c>
      <c r="Y252" s="221">
        <v>0</v>
      </c>
      <c r="Z252" s="221">
        <v>0</v>
      </c>
      <c r="AA252" s="221">
        <v>0</v>
      </c>
      <c r="AB252" s="221">
        <v>0</v>
      </c>
      <c r="AC252" s="221">
        <v>0</v>
      </c>
      <c r="AD252" s="221">
        <v>0</v>
      </c>
      <c r="AE252" s="220"/>
      <c r="AF252" s="220"/>
      <c r="AG252" s="222">
        <v>0</v>
      </c>
      <c r="AH252" s="224">
        <v>28</v>
      </c>
      <c r="AI252" s="224">
        <v>29</v>
      </c>
      <c r="AJ252" s="224">
        <v>28</v>
      </c>
      <c r="AK252" s="224">
        <v>360</v>
      </c>
      <c r="AL252" s="220"/>
      <c r="AM252" s="222"/>
      <c r="AN252" s="220"/>
      <c r="AO252" s="222"/>
      <c r="AP252" s="222">
        <v>0</v>
      </c>
      <c r="AQ252" s="222">
        <v>0</v>
      </c>
      <c r="AR252" s="224">
        <v>0</v>
      </c>
      <c r="AS252" s="224">
        <v>0</v>
      </c>
      <c r="AT252" s="221">
        <v>0</v>
      </c>
      <c r="AU252" s="221">
        <v>0</v>
      </c>
      <c r="AV252" s="221">
        <v>0</v>
      </c>
      <c r="AW252" s="221">
        <v>0</v>
      </c>
      <c r="AX252" s="221">
        <v>0</v>
      </c>
      <c r="AY252" s="221">
        <v>0</v>
      </c>
      <c r="AZ252" s="221">
        <v>0</v>
      </c>
      <c r="BA252" s="221">
        <v>0</v>
      </c>
      <c r="BB252" s="221">
        <v>0</v>
      </c>
      <c r="BC252" s="221">
        <v>0</v>
      </c>
      <c r="BD252" s="221">
        <v>0</v>
      </c>
      <c r="BE252" s="221">
        <v>0</v>
      </c>
      <c r="BF252" s="221">
        <v>0</v>
      </c>
      <c r="BG252" s="221">
        <v>0</v>
      </c>
      <c r="BH252" s="221">
        <v>0</v>
      </c>
      <c r="BI252" s="221">
        <v>0</v>
      </c>
      <c r="BJ252" s="221">
        <v>0</v>
      </c>
      <c r="BK252" s="221">
        <v>0</v>
      </c>
      <c r="BL252" s="221">
        <v>0</v>
      </c>
      <c r="BM252" s="221">
        <v>0</v>
      </c>
      <c r="BN252" s="221">
        <v>0</v>
      </c>
      <c r="BO252" s="221">
        <v>0</v>
      </c>
      <c r="BP252" s="221">
        <v>0</v>
      </c>
      <c r="BQ252" s="213" t="s">
        <v>102</v>
      </c>
    </row>
    <row r="253" spans="1:69" x14ac:dyDescent="0.3">
      <c r="A253" s="214">
        <v>46413</v>
      </c>
      <c r="B253" s="215">
        <v>1000</v>
      </c>
      <c r="C253" s="216"/>
      <c r="D253" s="215">
        <v>1000</v>
      </c>
      <c r="E253" s="216"/>
      <c r="F253" s="216"/>
      <c r="G253" s="216">
        <v>1</v>
      </c>
      <c r="H253" s="216"/>
      <c r="I253" s="215">
        <v>0</v>
      </c>
      <c r="J253" s="215">
        <v>0</v>
      </c>
      <c r="K253" s="215">
        <v>0</v>
      </c>
      <c r="L253" s="215">
        <v>1000</v>
      </c>
      <c r="M253" s="217">
        <v>0</v>
      </c>
      <c r="N253" s="215">
        <v>0</v>
      </c>
      <c r="O253" s="215">
        <v>0</v>
      </c>
      <c r="P253" s="215">
        <v>0</v>
      </c>
      <c r="Q253" s="215">
        <v>0</v>
      </c>
      <c r="R253" s="215">
        <v>1000</v>
      </c>
      <c r="S253" s="216">
        <v>1536</v>
      </c>
      <c r="T253" s="215">
        <v>1536000</v>
      </c>
      <c r="U253" s="215">
        <v>0</v>
      </c>
      <c r="V253" s="215">
        <v>0</v>
      </c>
      <c r="W253" s="215">
        <v>0</v>
      </c>
      <c r="X253" s="215">
        <v>0</v>
      </c>
      <c r="Y253" s="215">
        <v>0</v>
      </c>
      <c r="Z253" s="215">
        <v>0</v>
      </c>
      <c r="AA253" s="215">
        <v>0</v>
      </c>
      <c r="AB253" s="215">
        <v>0</v>
      </c>
      <c r="AC253" s="215">
        <v>0</v>
      </c>
      <c r="AD253" s="215">
        <v>0</v>
      </c>
      <c r="AE253" s="214"/>
      <c r="AF253" s="214"/>
      <c r="AG253" s="216">
        <v>0</v>
      </c>
      <c r="AH253" s="218">
        <v>29</v>
      </c>
      <c r="AI253" s="218">
        <v>29</v>
      </c>
      <c r="AJ253" s="218">
        <v>29</v>
      </c>
      <c r="AK253" s="218">
        <v>360</v>
      </c>
      <c r="AL253" s="214"/>
      <c r="AM253" s="216"/>
      <c r="AN253" s="214"/>
      <c r="AO253" s="216"/>
      <c r="AP253" s="216">
        <v>0</v>
      </c>
      <c r="AQ253" s="216">
        <v>0</v>
      </c>
      <c r="AR253" s="218">
        <v>0</v>
      </c>
      <c r="AS253" s="218">
        <v>0</v>
      </c>
      <c r="AT253" s="215">
        <v>0</v>
      </c>
      <c r="AU253" s="215">
        <v>0</v>
      </c>
      <c r="AV253" s="215">
        <v>0</v>
      </c>
      <c r="AW253" s="215">
        <v>0</v>
      </c>
      <c r="AX253" s="215">
        <v>0</v>
      </c>
      <c r="AY253" s="215">
        <v>0</v>
      </c>
      <c r="AZ253" s="215">
        <v>0</v>
      </c>
      <c r="BA253" s="215">
        <v>0</v>
      </c>
      <c r="BB253" s="215">
        <v>0</v>
      </c>
      <c r="BC253" s="215">
        <v>0</v>
      </c>
      <c r="BD253" s="215">
        <v>0</v>
      </c>
      <c r="BE253" s="215">
        <v>0</v>
      </c>
      <c r="BF253" s="215">
        <v>0</v>
      </c>
      <c r="BG253" s="215">
        <v>0</v>
      </c>
      <c r="BH253" s="215">
        <v>0</v>
      </c>
      <c r="BI253" s="215">
        <v>0</v>
      </c>
      <c r="BJ253" s="215">
        <v>0</v>
      </c>
      <c r="BK253" s="215">
        <v>0</v>
      </c>
      <c r="BL253" s="215">
        <v>0</v>
      </c>
      <c r="BM253" s="215">
        <v>0</v>
      </c>
      <c r="BN253" s="215">
        <v>0</v>
      </c>
      <c r="BO253" s="215">
        <v>0</v>
      </c>
      <c r="BP253" s="215">
        <v>0</v>
      </c>
      <c r="BQ253" s="219" t="s">
        <v>102</v>
      </c>
    </row>
    <row r="254" spans="1:69" x14ac:dyDescent="0.3">
      <c r="A254" s="220">
        <v>46414</v>
      </c>
      <c r="B254" s="221">
        <v>1000</v>
      </c>
      <c r="C254" s="222"/>
      <c r="D254" s="221">
        <v>1000</v>
      </c>
      <c r="E254" s="222"/>
      <c r="F254" s="222"/>
      <c r="G254" s="222">
        <v>1</v>
      </c>
      <c r="H254" s="222"/>
      <c r="I254" s="221">
        <v>0</v>
      </c>
      <c r="J254" s="221">
        <v>0</v>
      </c>
      <c r="K254" s="221">
        <v>0</v>
      </c>
      <c r="L254" s="221">
        <v>1000</v>
      </c>
      <c r="M254" s="223"/>
      <c r="N254" s="221">
        <v>0</v>
      </c>
      <c r="O254" s="221">
        <v>0</v>
      </c>
      <c r="P254" s="221">
        <v>0</v>
      </c>
      <c r="Q254" s="221">
        <v>0</v>
      </c>
      <c r="R254" s="221">
        <v>1000</v>
      </c>
      <c r="S254" s="222">
        <v>1536</v>
      </c>
      <c r="T254" s="221">
        <v>1536000</v>
      </c>
      <c r="U254" s="221">
        <v>0</v>
      </c>
      <c r="V254" s="221">
        <v>0</v>
      </c>
      <c r="W254" s="221">
        <v>0</v>
      </c>
      <c r="X254" s="221">
        <v>0</v>
      </c>
      <c r="Y254" s="221">
        <v>0</v>
      </c>
      <c r="Z254" s="221">
        <v>0</v>
      </c>
      <c r="AA254" s="221">
        <v>0</v>
      </c>
      <c r="AB254" s="221">
        <v>0</v>
      </c>
      <c r="AC254" s="221">
        <v>0</v>
      </c>
      <c r="AD254" s="221">
        <v>0</v>
      </c>
      <c r="AE254" s="220"/>
      <c r="AF254" s="220"/>
      <c r="AG254" s="222">
        <v>0</v>
      </c>
      <c r="AH254" s="224">
        <v>1</v>
      </c>
      <c r="AI254" s="224">
        <v>31</v>
      </c>
      <c r="AJ254" s="224">
        <v>1</v>
      </c>
      <c r="AK254" s="224">
        <v>360</v>
      </c>
      <c r="AL254" s="220"/>
      <c r="AM254" s="222"/>
      <c r="AN254" s="220"/>
      <c r="AO254" s="222"/>
      <c r="AP254" s="222">
        <v>0</v>
      </c>
      <c r="AQ254" s="222">
        <v>0</v>
      </c>
      <c r="AR254" s="224">
        <v>0</v>
      </c>
      <c r="AS254" s="224">
        <v>0</v>
      </c>
      <c r="AT254" s="221">
        <v>0</v>
      </c>
      <c r="AU254" s="221">
        <v>0</v>
      </c>
      <c r="AV254" s="221">
        <v>0</v>
      </c>
      <c r="AW254" s="221">
        <v>0</v>
      </c>
      <c r="AX254" s="221">
        <v>0</v>
      </c>
      <c r="AY254" s="221">
        <v>0</v>
      </c>
      <c r="AZ254" s="221">
        <v>0</v>
      </c>
      <c r="BA254" s="221">
        <v>0</v>
      </c>
      <c r="BB254" s="221">
        <v>0</v>
      </c>
      <c r="BC254" s="221">
        <v>0</v>
      </c>
      <c r="BD254" s="221">
        <v>0</v>
      </c>
      <c r="BE254" s="221">
        <v>0</v>
      </c>
      <c r="BF254" s="221">
        <v>0</v>
      </c>
      <c r="BG254" s="221">
        <v>0</v>
      </c>
      <c r="BH254" s="221">
        <v>0</v>
      </c>
      <c r="BI254" s="221">
        <v>0</v>
      </c>
      <c r="BJ254" s="221">
        <v>0</v>
      </c>
      <c r="BK254" s="221">
        <v>0</v>
      </c>
      <c r="BL254" s="221">
        <v>0</v>
      </c>
      <c r="BM254" s="221">
        <v>0</v>
      </c>
      <c r="BN254" s="221">
        <v>0</v>
      </c>
      <c r="BO254" s="221">
        <v>0</v>
      </c>
      <c r="BP254" s="221">
        <v>0</v>
      </c>
      <c r="BQ254" s="213" t="s">
        <v>102</v>
      </c>
    </row>
    <row r="255" spans="1:69" x14ac:dyDescent="0.3">
      <c r="A255" s="220">
        <v>46415</v>
      </c>
      <c r="B255" s="221">
        <v>1000</v>
      </c>
      <c r="C255" s="222"/>
      <c r="D255" s="221">
        <v>1000</v>
      </c>
      <c r="E255" s="222"/>
      <c r="F255" s="222"/>
      <c r="G255" s="222">
        <v>1</v>
      </c>
      <c r="H255" s="222"/>
      <c r="I255" s="221">
        <v>0</v>
      </c>
      <c r="J255" s="221">
        <v>0</v>
      </c>
      <c r="K255" s="221">
        <v>0</v>
      </c>
      <c r="L255" s="221">
        <v>1000</v>
      </c>
      <c r="M255" s="223"/>
      <c r="N255" s="221">
        <v>0</v>
      </c>
      <c r="O255" s="221">
        <v>0</v>
      </c>
      <c r="P255" s="221">
        <v>0</v>
      </c>
      <c r="Q255" s="221">
        <v>0</v>
      </c>
      <c r="R255" s="221">
        <v>1000</v>
      </c>
      <c r="S255" s="222">
        <v>1536</v>
      </c>
      <c r="T255" s="221">
        <v>1536000</v>
      </c>
      <c r="U255" s="221">
        <v>0</v>
      </c>
      <c r="V255" s="221">
        <v>0</v>
      </c>
      <c r="W255" s="221">
        <v>0</v>
      </c>
      <c r="X255" s="221">
        <v>0</v>
      </c>
      <c r="Y255" s="221">
        <v>0</v>
      </c>
      <c r="Z255" s="221">
        <v>0</v>
      </c>
      <c r="AA255" s="221">
        <v>0</v>
      </c>
      <c r="AB255" s="221">
        <v>0</v>
      </c>
      <c r="AC255" s="221">
        <v>0</v>
      </c>
      <c r="AD255" s="221">
        <v>0</v>
      </c>
      <c r="AE255" s="220"/>
      <c r="AF255" s="220"/>
      <c r="AG255" s="222">
        <v>0</v>
      </c>
      <c r="AH255" s="224">
        <v>2</v>
      </c>
      <c r="AI255" s="224">
        <v>31</v>
      </c>
      <c r="AJ255" s="224">
        <v>2</v>
      </c>
      <c r="AK255" s="224">
        <v>360</v>
      </c>
      <c r="AL255" s="220"/>
      <c r="AM255" s="222"/>
      <c r="AN255" s="220"/>
      <c r="AO255" s="222"/>
      <c r="AP255" s="222">
        <v>0</v>
      </c>
      <c r="AQ255" s="222">
        <v>0</v>
      </c>
      <c r="AR255" s="224">
        <v>0</v>
      </c>
      <c r="AS255" s="224">
        <v>0</v>
      </c>
      <c r="AT255" s="221">
        <v>0</v>
      </c>
      <c r="AU255" s="221">
        <v>0</v>
      </c>
      <c r="AV255" s="221">
        <v>0</v>
      </c>
      <c r="AW255" s="221">
        <v>0</v>
      </c>
      <c r="AX255" s="221">
        <v>0</v>
      </c>
      <c r="AY255" s="221">
        <v>0</v>
      </c>
      <c r="AZ255" s="221">
        <v>0</v>
      </c>
      <c r="BA255" s="221">
        <v>0</v>
      </c>
      <c r="BB255" s="221">
        <v>0</v>
      </c>
      <c r="BC255" s="221">
        <v>0</v>
      </c>
      <c r="BD255" s="221">
        <v>0</v>
      </c>
      <c r="BE255" s="221">
        <v>0</v>
      </c>
      <c r="BF255" s="221">
        <v>0</v>
      </c>
      <c r="BG255" s="221">
        <v>0</v>
      </c>
      <c r="BH255" s="221">
        <v>0</v>
      </c>
      <c r="BI255" s="221">
        <v>0</v>
      </c>
      <c r="BJ255" s="221">
        <v>0</v>
      </c>
      <c r="BK255" s="221">
        <v>0</v>
      </c>
      <c r="BL255" s="221">
        <v>0</v>
      </c>
      <c r="BM255" s="221">
        <v>0</v>
      </c>
      <c r="BN255" s="221">
        <v>0</v>
      </c>
      <c r="BO255" s="221">
        <v>0</v>
      </c>
      <c r="BP255" s="221">
        <v>0</v>
      </c>
      <c r="BQ255" s="213" t="s">
        <v>102</v>
      </c>
    </row>
    <row r="256" spans="1:69" x14ac:dyDescent="0.3">
      <c r="A256" s="220">
        <v>46416</v>
      </c>
      <c r="B256" s="221">
        <v>1000</v>
      </c>
      <c r="C256" s="222"/>
      <c r="D256" s="221">
        <v>1000</v>
      </c>
      <c r="E256" s="222"/>
      <c r="F256" s="222"/>
      <c r="G256" s="222">
        <v>1</v>
      </c>
      <c r="H256" s="222"/>
      <c r="I256" s="221">
        <v>0</v>
      </c>
      <c r="J256" s="221">
        <v>0</v>
      </c>
      <c r="K256" s="221">
        <v>0</v>
      </c>
      <c r="L256" s="221">
        <v>1000</v>
      </c>
      <c r="M256" s="223"/>
      <c r="N256" s="221">
        <v>0</v>
      </c>
      <c r="O256" s="221">
        <v>0</v>
      </c>
      <c r="P256" s="221">
        <v>0</v>
      </c>
      <c r="Q256" s="221">
        <v>0</v>
      </c>
      <c r="R256" s="221">
        <v>1000</v>
      </c>
      <c r="S256" s="222">
        <v>1536</v>
      </c>
      <c r="T256" s="221">
        <v>1536000</v>
      </c>
      <c r="U256" s="221">
        <v>0</v>
      </c>
      <c r="V256" s="221">
        <v>0</v>
      </c>
      <c r="W256" s="221">
        <v>0</v>
      </c>
      <c r="X256" s="221">
        <v>0</v>
      </c>
      <c r="Y256" s="221">
        <v>0</v>
      </c>
      <c r="Z256" s="221">
        <v>0</v>
      </c>
      <c r="AA256" s="221">
        <v>0</v>
      </c>
      <c r="AB256" s="221">
        <v>0</v>
      </c>
      <c r="AC256" s="221">
        <v>0</v>
      </c>
      <c r="AD256" s="221">
        <v>0</v>
      </c>
      <c r="AE256" s="220"/>
      <c r="AF256" s="220"/>
      <c r="AG256" s="222">
        <v>0</v>
      </c>
      <c r="AH256" s="224">
        <v>3</v>
      </c>
      <c r="AI256" s="224">
        <v>31</v>
      </c>
      <c r="AJ256" s="224">
        <v>3</v>
      </c>
      <c r="AK256" s="224">
        <v>360</v>
      </c>
      <c r="AL256" s="220"/>
      <c r="AM256" s="222"/>
      <c r="AN256" s="220"/>
      <c r="AO256" s="222"/>
      <c r="AP256" s="222">
        <v>0</v>
      </c>
      <c r="AQ256" s="222">
        <v>0</v>
      </c>
      <c r="AR256" s="224">
        <v>0</v>
      </c>
      <c r="AS256" s="224">
        <v>0</v>
      </c>
      <c r="AT256" s="221">
        <v>0</v>
      </c>
      <c r="AU256" s="221">
        <v>0</v>
      </c>
      <c r="AV256" s="221">
        <v>0</v>
      </c>
      <c r="AW256" s="221">
        <v>0</v>
      </c>
      <c r="AX256" s="221">
        <v>0</v>
      </c>
      <c r="AY256" s="221">
        <v>0</v>
      </c>
      <c r="AZ256" s="221">
        <v>0</v>
      </c>
      <c r="BA256" s="221">
        <v>0</v>
      </c>
      <c r="BB256" s="221">
        <v>0</v>
      </c>
      <c r="BC256" s="221">
        <v>0</v>
      </c>
      <c r="BD256" s="221">
        <v>0</v>
      </c>
      <c r="BE256" s="221">
        <v>0</v>
      </c>
      <c r="BF256" s="221">
        <v>0</v>
      </c>
      <c r="BG256" s="221">
        <v>0</v>
      </c>
      <c r="BH256" s="221">
        <v>0</v>
      </c>
      <c r="BI256" s="221">
        <v>0</v>
      </c>
      <c r="BJ256" s="221">
        <v>0</v>
      </c>
      <c r="BK256" s="221">
        <v>0</v>
      </c>
      <c r="BL256" s="221">
        <v>0</v>
      </c>
      <c r="BM256" s="221">
        <v>0</v>
      </c>
      <c r="BN256" s="221">
        <v>0</v>
      </c>
      <c r="BO256" s="221">
        <v>0</v>
      </c>
      <c r="BP256" s="221">
        <v>0</v>
      </c>
      <c r="BQ256" s="213" t="s">
        <v>102</v>
      </c>
    </row>
    <row r="257" spans="1:69" x14ac:dyDescent="0.3">
      <c r="A257" s="220">
        <v>46417</v>
      </c>
      <c r="B257" s="221">
        <v>1000</v>
      </c>
      <c r="C257" s="222"/>
      <c r="D257" s="221">
        <v>1000</v>
      </c>
      <c r="E257" s="222"/>
      <c r="F257" s="222"/>
      <c r="G257" s="222">
        <v>1</v>
      </c>
      <c r="H257" s="222"/>
      <c r="I257" s="221">
        <v>0</v>
      </c>
      <c r="J257" s="221">
        <v>0</v>
      </c>
      <c r="K257" s="221">
        <v>0</v>
      </c>
      <c r="L257" s="221">
        <v>1000</v>
      </c>
      <c r="M257" s="223"/>
      <c r="N257" s="221">
        <v>0</v>
      </c>
      <c r="O257" s="221">
        <v>0</v>
      </c>
      <c r="P257" s="221">
        <v>0</v>
      </c>
      <c r="Q257" s="221">
        <v>0</v>
      </c>
      <c r="R257" s="221">
        <v>1000</v>
      </c>
      <c r="S257" s="222">
        <v>1536</v>
      </c>
      <c r="T257" s="221">
        <v>1536000</v>
      </c>
      <c r="U257" s="221">
        <v>0</v>
      </c>
      <c r="V257" s="221">
        <v>0</v>
      </c>
      <c r="W257" s="221">
        <v>0</v>
      </c>
      <c r="X257" s="221">
        <v>0</v>
      </c>
      <c r="Y257" s="221">
        <v>0</v>
      </c>
      <c r="Z257" s="221">
        <v>0</v>
      </c>
      <c r="AA257" s="221">
        <v>0</v>
      </c>
      <c r="AB257" s="221">
        <v>0</v>
      </c>
      <c r="AC257" s="221">
        <v>0</v>
      </c>
      <c r="AD257" s="221">
        <v>0</v>
      </c>
      <c r="AE257" s="220"/>
      <c r="AF257" s="220"/>
      <c r="AG257" s="222">
        <v>0</v>
      </c>
      <c r="AH257" s="224">
        <v>4</v>
      </c>
      <c r="AI257" s="224">
        <v>31</v>
      </c>
      <c r="AJ257" s="224">
        <v>4</v>
      </c>
      <c r="AK257" s="224">
        <v>360</v>
      </c>
      <c r="AL257" s="220"/>
      <c r="AM257" s="222"/>
      <c r="AN257" s="220"/>
      <c r="AO257" s="222"/>
      <c r="AP257" s="222">
        <v>0</v>
      </c>
      <c r="AQ257" s="222">
        <v>0</v>
      </c>
      <c r="AR257" s="224">
        <v>0</v>
      </c>
      <c r="AS257" s="224">
        <v>0</v>
      </c>
      <c r="AT257" s="221">
        <v>0</v>
      </c>
      <c r="AU257" s="221">
        <v>0</v>
      </c>
      <c r="AV257" s="221">
        <v>0</v>
      </c>
      <c r="AW257" s="221">
        <v>0</v>
      </c>
      <c r="AX257" s="221">
        <v>0</v>
      </c>
      <c r="AY257" s="221">
        <v>0</v>
      </c>
      <c r="AZ257" s="221">
        <v>0</v>
      </c>
      <c r="BA257" s="221">
        <v>0</v>
      </c>
      <c r="BB257" s="221">
        <v>0</v>
      </c>
      <c r="BC257" s="221">
        <v>0</v>
      </c>
      <c r="BD257" s="221">
        <v>0</v>
      </c>
      <c r="BE257" s="221">
        <v>0</v>
      </c>
      <c r="BF257" s="221">
        <v>0</v>
      </c>
      <c r="BG257" s="221">
        <v>0</v>
      </c>
      <c r="BH257" s="221">
        <v>0</v>
      </c>
      <c r="BI257" s="221">
        <v>0</v>
      </c>
      <c r="BJ257" s="221">
        <v>0</v>
      </c>
      <c r="BK257" s="221">
        <v>0</v>
      </c>
      <c r="BL257" s="221">
        <v>0</v>
      </c>
      <c r="BM257" s="221">
        <v>0</v>
      </c>
      <c r="BN257" s="221">
        <v>0</v>
      </c>
      <c r="BO257" s="221">
        <v>0</v>
      </c>
      <c r="BP257" s="221">
        <v>0</v>
      </c>
      <c r="BQ257" s="213" t="s">
        <v>102</v>
      </c>
    </row>
    <row r="258" spans="1:69" x14ac:dyDescent="0.3">
      <c r="A258" s="220">
        <v>46418</v>
      </c>
      <c r="B258" s="221">
        <v>1000</v>
      </c>
      <c r="C258" s="222"/>
      <c r="D258" s="221">
        <v>1000</v>
      </c>
      <c r="E258" s="222"/>
      <c r="F258" s="222"/>
      <c r="G258" s="222">
        <v>1</v>
      </c>
      <c r="H258" s="222"/>
      <c r="I258" s="221">
        <v>0</v>
      </c>
      <c r="J258" s="221">
        <v>0</v>
      </c>
      <c r="K258" s="221">
        <v>0</v>
      </c>
      <c r="L258" s="221">
        <v>1000</v>
      </c>
      <c r="M258" s="223"/>
      <c r="N258" s="221">
        <v>0</v>
      </c>
      <c r="O258" s="221">
        <v>0</v>
      </c>
      <c r="P258" s="221">
        <v>0</v>
      </c>
      <c r="Q258" s="221">
        <v>0</v>
      </c>
      <c r="R258" s="221">
        <v>1000</v>
      </c>
      <c r="S258" s="222">
        <v>1536</v>
      </c>
      <c r="T258" s="221">
        <v>1536000</v>
      </c>
      <c r="U258" s="221">
        <v>0</v>
      </c>
      <c r="V258" s="221">
        <v>0</v>
      </c>
      <c r="W258" s="221">
        <v>0</v>
      </c>
      <c r="X258" s="221">
        <v>0</v>
      </c>
      <c r="Y258" s="221">
        <v>0</v>
      </c>
      <c r="Z258" s="221">
        <v>0</v>
      </c>
      <c r="AA258" s="221">
        <v>0</v>
      </c>
      <c r="AB258" s="221">
        <v>0</v>
      </c>
      <c r="AC258" s="221">
        <v>0</v>
      </c>
      <c r="AD258" s="221">
        <v>0</v>
      </c>
      <c r="AE258" s="220"/>
      <c r="AF258" s="220"/>
      <c r="AG258" s="222">
        <v>0</v>
      </c>
      <c r="AH258" s="224">
        <v>5</v>
      </c>
      <c r="AI258" s="224">
        <v>31</v>
      </c>
      <c r="AJ258" s="224">
        <v>5</v>
      </c>
      <c r="AK258" s="224">
        <v>360</v>
      </c>
      <c r="AL258" s="220"/>
      <c r="AM258" s="222"/>
      <c r="AN258" s="220"/>
      <c r="AO258" s="222"/>
      <c r="AP258" s="222">
        <v>0</v>
      </c>
      <c r="AQ258" s="222">
        <v>0</v>
      </c>
      <c r="AR258" s="224">
        <v>0</v>
      </c>
      <c r="AS258" s="224">
        <v>0</v>
      </c>
      <c r="AT258" s="221">
        <v>0</v>
      </c>
      <c r="AU258" s="221">
        <v>0</v>
      </c>
      <c r="AV258" s="221">
        <v>0</v>
      </c>
      <c r="AW258" s="221">
        <v>0</v>
      </c>
      <c r="AX258" s="221">
        <v>0</v>
      </c>
      <c r="AY258" s="221">
        <v>0</v>
      </c>
      <c r="AZ258" s="221">
        <v>0</v>
      </c>
      <c r="BA258" s="221">
        <v>0</v>
      </c>
      <c r="BB258" s="221">
        <v>0</v>
      </c>
      <c r="BC258" s="221">
        <v>0</v>
      </c>
      <c r="BD258" s="221">
        <v>0</v>
      </c>
      <c r="BE258" s="221">
        <v>0</v>
      </c>
      <c r="BF258" s="221">
        <v>0</v>
      </c>
      <c r="BG258" s="221">
        <v>0</v>
      </c>
      <c r="BH258" s="221">
        <v>0</v>
      </c>
      <c r="BI258" s="221">
        <v>0</v>
      </c>
      <c r="BJ258" s="221">
        <v>0</v>
      </c>
      <c r="BK258" s="221">
        <v>0</v>
      </c>
      <c r="BL258" s="221">
        <v>0</v>
      </c>
      <c r="BM258" s="221">
        <v>0</v>
      </c>
      <c r="BN258" s="221">
        <v>0</v>
      </c>
      <c r="BO258" s="221">
        <v>0</v>
      </c>
      <c r="BP258" s="221">
        <v>0</v>
      </c>
      <c r="BQ258" s="213" t="s">
        <v>102</v>
      </c>
    </row>
    <row r="259" spans="1:69" x14ac:dyDescent="0.3">
      <c r="A259" s="220">
        <v>46419</v>
      </c>
      <c r="B259" s="221">
        <v>1000</v>
      </c>
      <c r="C259" s="222"/>
      <c r="D259" s="221">
        <v>1000</v>
      </c>
      <c r="E259" s="222"/>
      <c r="F259" s="222"/>
      <c r="G259" s="222">
        <v>1</v>
      </c>
      <c r="H259" s="222"/>
      <c r="I259" s="221">
        <v>0</v>
      </c>
      <c r="J259" s="221">
        <v>0</v>
      </c>
      <c r="K259" s="221">
        <v>0</v>
      </c>
      <c r="L259" s="221">
        <v>1000</v>
      </c>
      <c r="M259" s="223"/>
      <c r="N259" s="221">
        <v>0</v>
      </c>
      <c r="O259" s="221">
        <v>0</v>
      </c>
      <c r="P259" s="221">
        <v>0</v>
      </c>
      <c r="Q259" s="221">
        <v>0</v>
      </c>
      <c r="R259" s="221">
        <v>1000</v>
      </c>
      <c r="S259" s="222">
        <v>1536</v>
      </c>
      <c r="T259" s="221">
        <v>1536000</v>
      </c>
      <c r="U259" s="221">
        <v>0</v>
      </c>
      <c r="V259" s="221">
        <v>0</v>
      </c>
      <c r="W259" s="221">
        <v>0</v>
      </c>
      <c r="X259" s="221">
        <v>0</v>
      </c>
      <c r="Y259" s="221">
        <v>0</v>
      </c>
      <c r="Z259" s="221">
        <v>0</v>
      </c>
      <c r="AA259" s="221">
        <v>0</v>
      </c>
      <c r="AB259" s="221">
        <v>0</v>
      </c>
      <c r="AC259" s="221">
        <v>0</v>
      </c>
      <c r="AD259" s="221">
        <v>0</v>
      </c>
      <c r="AE259" s="220"/>
      <c r="AF259" s="220"/>
      <c r="AG259" s="222">
        <v>0</v>
      </c>
      <c r="AH259" s="224">
        <v>6</v>
      </c>
      <c r="AI259" s="224">
        <v>31</v>
      </c>
      <c r="AJ259" s="224">
        <v>6</v>
      </c>
      <c r="AK259" s="224">
        <v>360</v>
      </c>
      <c r="AL259" s="220"/>
      <c r="AM259" s="222"/>
      <c r="AN259" s="220"/>
      <c r="AO259" s="222"/>
      <c r="AP259" s="222">
        <v>0</v>
      </c>
      <c r="AQ259" s="222">
        <v>0</v>
      </c>
      <c r="AR259" s="224">
        <v>0</v>
      </c>
      <c r="AS259" s="224">
        <v>0</v>
      </c>
      <c r="AT259" s="221">
        <v>0</v>
      </c>
      <c r="AU259" s="221">
        <v>0</v>
      </c>
      <c r="AV259" s="221">
        <v>0</v>
      </c>
      <c r="AW259" s="221">
        <v>0</v>
      </c>
      <c r="AX259" s="221">
        <v>0</v>
      </c>
      <c r="AY259" s="221">
        <v>0</v>
      </c>
      <c r="AZ259" s="221">
        <v>0</v>
      </c>
      <c r="BA259" s="221">
        <v>0</v>
      </c>
      <c r="BB259" s="221">
        <v>0</v>
      </c>
      <c r="BC259" s="221">
        <v>0</v>
      </c>
      <c r="BD259" s="221">
        <v>0</v>
      </c>
      <c r="BE259" s="221">
        <v>0</v>
      </c>
      <c r="BF259" s="221">
        <v>0</v>
      </c>
      <c r="BG259" s="221">
        <v>0</v>
      </c>
      <c r="BH259" s="221">
        <v>0</v>
      </c>
      <c r="BI259" s="221">
        <v>0</v>
      </c>
      <c r="BJ259" s="221">
        <v>0</v>
      </c>
      <c r="BK259" s="221">
        <v>0</v>
      </c>
      <c r="BL259" s="221">
        <v>0</v>
      </c>
      <c r="BM259" s="221">
        <v>0</v>
      </c>
      <c r="BN259" s="221">
        <v>0</v>
      </c>
      <c r="BO259" s="221">
        <v>0</v>
      </c>
      <c r="BP259" s="221">
        <v>0</v>
      </c>
      <c r="BQ259" s="213" t="s">
        <v>102</v>
      </c>
    </row>
    <row r="260" spans="1:69" x14ac:dyDescent="0.3">
      <c r="A260" s="220">
        <v>46420</v>
      </c>
      <c r="B260" s="221">
        <v>1000</v>
      </c>
      <c r="C260" s="222"/>
      <c r="D260" s="221">
        <v>1000</v>
      </c>
      <c r="E260" s="222"/>
      <c r="F260" s="222"/>
      <c r="G260" s="222">
        <v>1</v>
      </c>
      <c r="H260" s="222"/>
      <c r="I260" s="221">
        <v>0</v>
      </c>
      <c r="J260" s="221">
        <v>0</v>
      </c>
      <c r="K260" s="221">
        <v>0</v>
      </c>
      <c r="L260" s="221">
        <v>1000</v>
      </c>
      <c r="M260" s="223"/>
      <c r="N260" s="221">
        <v>0</v>
      </c>
      <c r="O260" s="221">
        <v>0</v>
      </c>
      <c r="P260" s="221">
        <v>0</v>
      </c>
      <c r="Q260" s="221">
        <v>0</v>
      </c>
      <c r="R260" s="221">
        <v>1000</v>
      </c>
      <c r="S260" s="222">
        <v>1536</v>
      </c>
      <c r="T260" s="221">
        <v>1536000</v>
      </c>
      <c r="U260" s="221">
        <v>0</v>
      </c>
      <c r="V260" s="221">
        <v>0</v>
      </c>
      <c r="W260" s="221">
        <v>0</v>
      </c>
      <c r="X260" s="221">
        <v>0</v>
      </c>
      <c r="Y260" s="221">
        <v>0</v>
      </c>
      <c r="Z260" s="221">
        <v>0</v>
      </c>
      <c r="AA260" s="221">
        <v>0</v>
      </c>
      <c r="AB260" s="221">
        <v>0</v>
      </c>
      <c r="AC260" s="221">
        <v>0</v>
      </c>
      <c r="AD260" s="221">
        <v>0</v>
      </c>
      <c r="AE260" s="220"/>
      <c r="AF260" s="220"/>
      <c r="AG260" s="222">
        <v>0</v>
      </c>
      <c r="AH260" s="224">
        <v>7</v>
      </c>
      <c r="AI260" s="224">
        <v>31</v>
      </c>
      <c r="AJ260" s="224">
        <v>7</v>
      </c>
      <c r="AK260" s="224">
        <v>360</v>
      </c>
      <c r="AL260" s="220"/>
      <c r="AM260" s="222"/>
      <c r="AN260" s="220"/>
      <c r="AO260" s="222"/>
      <c r="AP260" s="222">
        <v>0</v>
      </c>
      <c r="AQ260" s="222">
        <v>0</v>
      </c>
      <c r="AR260" s="224">
        <v>0</v>
      </c>
      <c r="AS260" s="224">
        <v>0</v>
      </c>
      <c r="AT260" s="221">
        <v>0</v>
      </c>
      <c r="AU260" s="221">
        <v>0</v>
      </c>
      <c r="AV260" s="221">
        <v>0</v>
      </c>
      <c r="AW260" s="221">
        <v>0</v>
      </c>
      <c r="AX260" s="221">
        <v>0</v>
      </c>
      <c r="AY260" s="221">
        <v>0</v>
      </c>
      <c r="AZ260" s="221">
        <v>0</v>
      </c>
      <c r="BA260" s="221">
        <v>0</v>
      </c>
      <c r="BB260" s="221">
        <v>0</v>
      </c>
      <c r="BC260" s="221">
        <v>0</v>
      </c>
      <c r="BD260" s="221">
        <v>0</v>
      </c>
      <c r="BE260" s="221">
        <v>0</v>
      </c>
      <c r="BF260" s="221">
        <v>0</v>
      </c>
      <c r="BG260" s="221">
        <v>0</v>
      </c>
      <c r="BH260" s="221">
        <v>0</v>
      </c>
      <c r="BI260" s="221">
        <v>0</v>
      </c>
      <c r="BJ260" s="221">
        <v>0</v>
      </c>
      <c r="BK260" s="221">
        <v>0</v>
      </c>
      <c r="BL260" s="221">
        <v>0</v>
      </c>
      <c r="BM260" s="221">
        <v>0</v>
      </c>
      <c r="BN260" s="221">
        <v>0</v>
      </c>
      <c r="BO260" s="221">
        <v>0</v>
      </c>
      <c r="BP260" s="221">
        <v>0</v>
      </c>
      <c r="BQ260" s="213" t="s">
        <v>102</v>
      </c>
    </row>
    <row r="261" spans="1:69" x14ac:dyDescent="0.3">
      <c r="A261" s="220">
        <v>46421</v>
      </c>
      <c r="B261" s="221">
        <v>1000</v>
      </c>
      <c r="C261" s="222"/>
      <c r="D261" s="221">
        <v>1000</v>
      </c>
      <c r="E261" s="222"/>
      <c r="F261" s="222"/>
      <c r="G261" s="222">
        <v>1</v>
      </c>
      <c r="H261" s="222"/>
      <c r="I261" s="221">
        <v>0</v>
      </c>
      <c r="J261" s="221">
        <v>0</v>
      </c>
      <c r="K261" s="221">
        <v>0</v>
      </c>
      <c r="L261" s="221">
        <v>1000</v>
      </c>
      <c r="M261" s="223"/>
      <c r="N261" s="221">
        <v>0</v>
      </c>
      <c r="O261" s="221">
        <v>0</v>
      </c>
      <c r="P261" s="221">
        <v>0</v>
      </c>
      <c r="Q261" s="221">
        <v>0</v>
      </c>
      <c r="R261" s="221">
        <v>1000</v>
      </c>
      <c r="S261" s="222">
        <v>1536</v>
      </c>
      <c r="T261" s="221">
        <v>1536000</v>
      </c>
      <c r="U261" s="221">
        <v>0</v>
      </c>
      <c r="V261" s="221">
        <v>0</v>
      </c>
      <c r="W261" s="221">
        <v>0</v>
      </c>
      <c r="X261" s="221">
        <v>0</v>
      </c>
      <c r="Y261" s="221">
        <v>0</v>
      </c>
      <c r="Z261" s="221">
        <v>0</v>
      </c>
      <c r="AA261" s="221">
        <v>0</v>
      </c>
      <c r="AB261" s="221">
        <v>0</v>
      </c>
      <c r="AC261" s="221">
        <v>0</v>
      </c>
      <c r="AD261" s="221">
        <v>0</v>
      </c>
      <c r="AE261" s="220"/>
      <c r="AF261" s="220"/>
      <c r="AG261" s="222">
        <v>0</v>
      </c>
      <c r="AH261" s="224">
        <v>8</v>
      </c>
      <c r="AI261" s="224">
        <v>31</v>
      </c>
      <c r="AJ261" s="224">
        <v>8</v>
      </c>
      <c r="AK261" s="224">
        <v>360</v>
      </c>
      <c r="AL261" s="220"/>
      <c r="AM261" s="222"/>
      <c r="AN261" s="220"/>
      <c r="AO261" s="222"/>
      <c r="AP261" s="222">
        <v>0</v>
      </c>
      <c r="AQ261" s="222">
        <v>0</v>
      </c>
      <c r="AR261" s="224">
        <v>0</v>
      </c>
      <c r="AS261" s="224">
        <v>0</v>
      </c>
      <c r="AT261" s="221">
        <v>0</v>
      </c>
      <c r="AU261" s="221">
        <v>0</v>
      </c>
      <c r="AV261" s="221">
        <v>0</v>
      </c>
      <c r="AW261" s="221">
        <v>0</v>
      </c>
      <c r="AX261" s="221">
        <v>0</v>
      </c>
      <c r="AY261" s="221">
        <v>0</v>
      </c>
      <c r="AZ261" s="221">
        <v>0</v>
      </c>
      <c r="BA261" s="221">
        <v>0</v>
      </c>
      <c r="BB261" s="221">
        <v>0</v>
      </c>
      <c r="BC261" s="221">
        <v>0</v>
      </c>
      <c r="BD261" s="221">
        <v>0</v>
      </c>
      <c r="BE261" s="221">
        <v>0</v>
      </c>
      <c r="BF261" s="221">
        <v>0</v>
      </c>
      <c r="BG261" s="221">
        <v>0</v>
      </c>
      <c r="BH261" s="221">
        <v>0</v>
      </c>
      <c r="BI261" s="221">
        <v>0</v>
      </c>
      <c r="BJ261" s="221">
        <v>0</v>
      </c>
      <c r="BK261" s="221">
        <v>0</v>
      </c>
      <c r="BL261" s="221">
        <v>0</v>
      </c>
      <c r="BM261" s="221">
        <v>0</v>
      </c>
      <c r="BN261" s="221">
        <v>0</v>
      </c>
      <c r="BO261" s="221">
        <v>0</v>
      </c>
      <c r="BP261" s="221">
        <v>0</v>
      </c>
      <c r="BQ261" s="213" t="s">
        <v>102</v>
      </c>
    </row>
    <row r="262" spans="1:69" x14ac:dyDescent="0.3">
      <c r="A262" s="220">
        <v>46422</v>
      </c>
      <c r="B262" s="221">
        <v>1000</v>
      </c>
      <c r="C262" s="222"/>
      <c r="D262" s="221">
        <v>1000</v>
      </c>
      <c r="E262" s="222"/>
      <c r="F262" s="222"/>
      <c r="G262" s="222">
        <v>1</v>
      </c>
      <c r="H262" s="222"/>
      <c r="I262" s="221">
        <v>0</v>
      </c>
      <c r="J262" s="221">
        <v>0</v>
      </c>
      <c r="K262" s="221">
        <v>0</v>
      </c>
      <c r="L262" s="221">
        <v>1000</v>
      </c>
      <c r="M262" s="223"/>
      <c r="N262" s="221">
        <v>0</v>
      </c>
      <c r="O262" s="221">
        <v>0</v>
      </c>
      <c r="P262" s="221">
        <v>0</v>
      </c>
      <c r="Q262" s="221">
        <v>0</v>
      </c>
      <c r="R262" s="221">
        <v>1000</v>
      </c>
      <c r="S262" s="222">
        <v>1536</v>
      </c>
      <c r="T262" s="221">
        <v>1536000</v>
      </c>
      <c r="U262" s="221">
        <v>0</v>
      </c>
      <c r="V262" s="221">
        <v>0</v>
      </c>
      <c r="W262" s="221">
        <v>0</v>
      </c>
      <c r="X262" s="221">
        <v>0</v>
      </c>
      <c r="Y262" s="221">
        <v>0</v>
      </c>
      <c r="Z262" s="221">
        <v>0</v>
      </c>
      <c r="AA262" s="221">
        <v>0</v>
      </c>
      <c r="AB262" s="221">
        <v>0</v>
      </c>
      <c r="AC262" s="221">
        <v>0</v>
      </c>
      <c r="AD262" s="221">
        <v>0</v>
      </c>
      <c r="AE262" s="220"/>
      <c r="AF262" s="220"/>
      <c r="AG262" s="222">
        <v>0</v>
      </c>
      <c r="AH262" s="224">
        <v>9</v>
      </c>
      <c r="AI262" s="224">
        <v>31</v>
      </c>
      <c r="AJ262" s="224">
        <v>9</v>
      </c>
      <c r="AK262" s="224">
        <v>360</v>
      </c>
      <c r="AL262" s="220"/>
      <c r="AM262" s="222"/>
      <c r="AN262" s="220"/>
      <c r="AO262" s="222"/>
      <c r="AP262" s="222">
        <v>0</v>
      </c>
      <c r="AQ262" s="222">
        <v>0</v>
      </c>
      <c r="AR262" s="224">
        <v>0</v>
      </c>
      <c r="AS262" s="224">
        <v>0</v>
      </c>
      <c r="AT262" s="221">
        <v>0</v>
      </c>
      <c r="AU262" s="221">
        <v>0</v>
      </c>
      <c r="AV262" s="221">
        <v>0</v>
      </c>
      <c r="AW262" s="221">
        <v>0</v>
      </c>
      <c r="AX262" s="221">
        <v>0</v>
      </c>
      <c r="AY262" s="221">
        <v>0</v>
      </c>
      <c r="AZ262" s="221">
        <v>0</v>
      </c>
      <c r="BA262" s="221">
        <v>0</v>
      </c>
      <c r="BB262" s="221">
        <v>0</v>
      </c>
      <c r="BC262" s="221">
        <v>0</v>
      </c>
      <c r="BD262" s="221">
        <v>0</v>
      </c>
      <c r="BE262" s="221">
        <v>0</v>
      </c>
      <c r="BF262" s="221">
        <v>0</v>
      </c>
      <c r="BG262" s="221">
        <v>0</v>
      </c>
      <c r="BH262" s="221">
        <v>0</v>
      </c>
      <c r="BI262" s="221">
        <v>0</v>
      </c>
      <c r="BJ262" s="221">
        <v>0</v>
      </c>
      <c r="BK262" s="221">
        <v>0</v>
      </c>
      <c r="BL262" s="221">
        <v>0</v>
      </c>
      <c r="BM262" s="221">
        <v>0</v>
      </c>
      <c r="BN262" s="221">
        <v>0</v>
      </c>
      <c r="BO262" s="221">
        <v>0</v>
      </c>
      <c r="BP262" s="221">
        <v>0</v>
      </c>
      <c r="BQ262" s="213" t="s">
        <v>102</v>
      </c>
    </row>
    <row r="263" spans="1:69" x14ac:dyDescent="0.3">
      <c r="A263" s="220">
        <v>46423</v>
      </c>
      <c r="B263" s="221">
        <v>1000</v>
      </c>
      <c r="C263" s="222"/>
      <c r="D263" s="221">
        <v>1000</v>
      </c>
      <c r="E263" s="222"/>
      <c r="F263" s="222"/>
      <c r="G263" s="222">
        <v>1</v>
      </c>
      <c r="H263" s="222"/>
      <c r="I263" s="221">
        <v>0</v>
      </c>
      <c r="J263" s="221">
        <v>0</v>
      </c>
      <c r="K263" s="221">
        <v>0</v>
      </c>
      <c r="L263" s="221">
        <v>1000</v>
      </c>
      <c r="M263" s="223"/>
      <c r="N263" s="221">
        <v>0</v>
      </c>
      <c r="O263" s="221">
        <v>0</v>
      </c>
      <c r="P263" s="221">
        <v>0</v>
      </c>
      <c r="Q263" s="221">
        <v>0</v>
      </c>
      <c r="R263" s="221">
        <v>1000</v>
      </c>
      <c r="S263" s="222">
        <v>1536</v>
      </c>
      <c r="T263" s="221">
        <v>1536000</v>
      </c>
      <c r="U263" s="221">
        <v>0</v>
      </c>
      <c r="V263" s="221">
        <v>0</v>
      </c>
      <c r="W263" s="221">
        <v>0</v>
      </c>
      <c r="X263" s="221">
        <v>0</v>
      </c>
      <c r="Y263" s="221">
        <v>0</v>
      </c>
      <c r="Z263" s="221">
        <v>0</v>
      </c>
      <c r="AA263" s="221">
        <v>0</v>
      </c>
      <c r="AB263" s="221">
        <v>0</v>
      </c>
      <c r="AC263" s="221">
        <v>0</v>
      </c>
      <c r="AD263" s="221">
        <v>0</v>
      </c>
      <c r="AE263" s="220"/>
      <c r="AF263" s="220"/>
      <c r="AG263" s="222">
        <v>0</v>
      </c>
      <c r="AH263" s="224">
        <v>10</v>
      </c>
      <c r="AI263" s="224">
        <v>31</v>
      </c>
      <c r="AJ263" s="224">
        <v>10</v>
      </c>
      <c r="AK263" s="224">
        <v>360</v>
      </c>
      <c r="AL263" s="220"/>
      <c r="AM263" s="222"/>
      <c r="AN263" s="220"/>
      <c r="AO263" s="222"/>
      <c r="AP263" s="222">
        <v>0</v>
      </c>
      <c r="AQ263" s="222">
        <v>0</v>
      </c>
      <c r="AR263" s="224">
        <v>0</v>
      </c>
      <c r="AS263" s="224">
        <v>0</v>
      </c>
      <c r="AT263" s="221">
        <v>0</v>
      </c>
      <c r="AU263" s="221">
        <v>0</v>
      </c>
      <c r="AV263" s="221">
        <v>0</v>
      </c>
      <c r="AW263" s="221">
        <v>0</v>
      </c>
      <c r="AX263" s="221">
        <v>0</v>
      </c>
      <c r="AY263" s="221">
        <v>0</v>
      </c>
      <c r="AZ263" s="221">
        <v>0</v>
      </c>
      <c r="BA263" s="221">
        <v>0</v>
      </c>
      <c r="BB263" s="221">
        <v>0</v>
      </c>
      <c r="BC263" s="221">
        <v>0</v>
      </c>
      <c r="BD263" s="221">
        <v>0</v>
      </c>
      <c r="BE263" s="221">
        <v>0</v>
      </c>
      <c r="BF263" s="221">
        <v>0</v>
      </c>
      <c r="BG263" s="221">
        <v>0</v>
      </c>
      <c r="BH263" s="221">
        <v>0</v>
      </c>
      <c r="BI263" s="221">
        <v>0</v>
      </c>
      <c r="BJ263" s="221">
        <v>0</v>
      </c>
      <c r="BK263" s="221">
        <v>0</v>
      </c>
      <c r="BL263" s="221">
        <v>0</v>
      </c>
      <c r="BM263" s="221">
        <v>0</v>
      </c>
      <c r="BN263" s="221">
        <v>0</v>
      </c>
      <c r="BO263" s="221">
        <v>0</v>
      </c>
      <c r="BP263" s="221">
        <v>0</v>
      </c>
      <c r="BQ263" s="213" t="s">
        <v>102</v>
      </c>
    </row>
    <row r="264" spans="1:69" x14ac:dyDescent="0.3">
      <c r="A264" s="220">
        <v>46424</v>
      </c>
      <c r="B264" s="221">
        <v>1000</v>
      </c>
      <c r="C264" s="222"/>
      <c r="D264" s="221">
        <v>1000</v>
      </c>
      <c r="E264" s="222"/>
      <c r="F264" s="222"/>
      <c r="G264" s="222">
        <v>1</v>
      </c>
      <c r="H264" s="222"/>
      <c r="I264" s="221">
        <v>0</v>
      </c>
      <c r="J264" s="221">
        <v>0</v>
      </c>
      <c r="K264" s="221">
        <v>0</v>
      </c>
      <c r="L264" s="221">
        <v>1000</v>
      </c>
      <c r="M264" s="223"/>
      <c r="N264" s="221">
        <v>0</v>
      </c>
      <c r="O264" s="221">
        <v>0</v>
      </c>
      <c r="P264" s="221">
        <v>0</v>
      </c>
      <c r="Q264" s="221">
        <v>0</v>
      </c>
      <c r="R264" s="221">
        <v>1000</v>
      </c>
      <c r="S264" s="222">
        <v>1536</v>
      </c>
      <c r="T264" s="221">
        <v>1536000</v>
      </c>
      <c r="U264" s="221">
        <v>0</v>
      </c>
      <c r="V264" s="221">
        <v>0</v>
      </c>
      <c r="W264" s="221">
        <v>0</v>
      </c>
      <c r="X264" s="221">
        <v>0</v>
      </c>
      <c r="Y264" s="221">
        <v>0</v>
      </c>
      <c r="Z264" s="221">
        <v>0</v>
      </c>
      <c r="AA264" s="221">
        <v>0</v>
      </c>
      <c r="AB264" s="221">
        <v>0</v>
      </c>
      <c r="AC264" s="221">
        <v>0</v>
      </c>
      <c r="AD264" s="221">
        <v>0</v>
      </c>
      <c r="AE264" s="220"/>
      <c r="AF264" s="220"/>
      <c r="AG264" s="222">
        <v>0</v>
      </c>
      <c r="AH264" s="224">
        <v>11</v>
      </c>
      <c r="AI264" s="224">
        <v>31</v>
      </c>
      <c r="AJ264" s="224">
        <v>11</v>
      </c>
      <c r="AK264" s="224">
        <v>360</v>
      </c>
      <c r="AL264" s="220"/>
      <c r="AM264" s="222"/>
      <c r="AN264" s="220"/>
      <c r="AO264" s="222"/>
      <c r="AP264" s="222">
        <v>0</v>
      </c>
      <c r="AQ264" s="222">
        <v>0</v>
      </c>
      <c r="AR264" s="224">
        <v>0</v>
      </c>
      <c r="AS264" s="224">
        <v>0</v>
      </c>
      <c r="AT264" s="221">
        <v>0</v>
      </c>
      <c r="AU264" s="221">
        <v>0</v>
      </c>
      <c r="AV264" s="221">
        <v>0</v>
      </c>
      <c r="AW264" s="221">
        <v>0</v>
      </c>
      <c r="AX264" s="221">
        <v>0</v>
      </c>
      <c r="AY264" s="221">
        <v>0</v>
      </c>
      <c r="AZ264" s="221">
        <v>0</v>
      </c>
      <c r="BA264" s="221">
        <v>0</v>
      </c>
      <c r="BB264" s="221">
        <v>0</v>
      </c>
      <c r="BC264" s="221">
        <v>0</v>
      </c>
      <c r="BD264" s="221">
        <v>0</v>
      </c>
      <c r="BE264" s="221">
        <v>0</v>
      </c>
      <c r="BF264" s="221">
        <v>0</v>
      </c>
      <c r="BG264" s="221">
        <v>0</v>
      </c>
      <c r="BH264" s="221">
        <v>0</v>
      </c>
      <c r="BI264" s="221">
        <v>0</v>
      </c>
      <c r="BJ264" s="221">
        <v>0</v>
      </c>
      <c r="BK264" s="221">
        <v>0</v>
      </c>
      <c r="BL264" s="221">
        <v>0</v>
      </c>
      <c r="BM264" s="221">
        <v>0</v>
      </c>
      <c r="BN264" s="221">
        <v>0</v>
      </c>
      <c r="BO264" s="221">
        <v>0</v>
      </c>
      <c r="BP264" s="221">
        <v>0</v>
      </c>
      <c r="BQ264" s="213" t="s">
        <v>102</v>
      </c>
    </row>
    <row r="265" spans="1:69" x14ac:dyDescent="0.3">
      <c r="A265" s="220">
        <v>46425</v>
      </c>
      <c r="B265" s="221">
        <v>1000</v>
      </c>
      <c r="C265" s="222"/>
      <c r="D265" s="221">
        <v>1000</v>
      </c>
      <c r="E265" s="222"/>
      <c r="F265" s="222"/>
      <c r="G265" s="222">
        <v>1</v>
      </c>
      <c r="H265" s="222"/>
      <c r="I265" s="221">
        <v>0</v>
      </c>
      <c r="J265" s="221">
        <v>0</v>
      </c>
      <c r="K265" s="221">
        <v>0</v>
      </c>
      <c r="L265" s="221">
        <v>1000</v>
      </c>
      <c r="M265" s="223"/>
      <c r="N265" s="221">
        <v>0</v>
      </c>
      <c r="O265" s="221">
        <v>0</v>
      </c>
      <c r="P265" s="221">
        <v>0</v>
      </c>
      <c r="Q265" s="221">
        <v>0</v>
      </c>
      <c r="R265" s="221">
        <v>1000</v>
      </c>
      <c r="S265" s="222">
        <v>1536</v>
      </c>
      <c r="T265" s="221">
        <v>1536000</v>
      </c>
      <c r="U265" s="221">
        <v>0</v>
      </c>
      <c r="V265" s="221">
        <v>0</v>
      </c>
      <c r="W265" s="221">
        <v>0</v>
      </c>
      <c r="X265" s="221">
        <v>0</v>
      </c>
      <c r="Y265" s="221">
        <v>0</v>
      </c>
      <c r="Z265" s="221">
        <v>0</v>
      </c>
      <c r="AA265" s="221">
        <v>0</v>
      </c>
      <c r="AB265" s="221">
        <v>0</v>
      </c>
      <c r="AC265" s="221">
        <v>0</v>
      </c>
      <c r="AD265" s="221">
        <v>0</v>
      </c>
      <c r="AE265" s="220"/>
      <c r="AF265" s="220"/>
      <c r="AG265" s="222">
        <v>0</v>
      </c>
      <c r="AH265" s="224">
        <v>12</v>
      </c>
      <c r="AI265" s="224">
        <v>31</v>
      </c>
      <c r="AJ265" s="224">
        <v>12</v>
      </c>
      <c r="AK265" s="224">
        <v>360</v>
      </c>
      <c r="AL265" s="220"/>
      <c r="AM265" s="222"/>
      <c r="AN265" s="220"/>
      <c r="AO265" s="222"/>
      <c r="AP265" s="222">
        <v>0</v>
      </c>
      <c r="AQ265" s="222">
        <v>0</v>
      </c>
      <c r="AR265" s="224">
        <v>0</v>
      </c>
      <c r="AS265" s="224">
        <v>0</v>
      </c>
      <c r="AT265" s="221">
        <v>0</v>
      </c>
      <c r="AU265" s="221">
        <v>0</v>
      </c>
      <c r="AV265" s="221">
        <v>0</v>
      </c>
      <c r="AW265" s="221">
        <v>0</v>
      </c>
      <c r="AX265" s="221">
        <v>0</v>
      </c>
      <c r="AY265" s="221">
        <v>0</v>
      </c>
      <c r="AZ265" s="221">
        <v>0</v>
      </c>
      <c r="BA265" s="221">
        <v>0</v>
      </c>
      <c r="BB265" s="221">
        <v>0</v>
      </c>
      <c r="BC265" s="221">
        <v>0</v>
      </c>
      <c r="BD265" s="221">
        <v>0</v>
      </c>
      <c r="BE265" s="221">
        <v>0</v>
      </c>
      <c r="BF265" s="221">
        <v>0</v>
      </c>
      <c r="BG265" s="221">
        <v>0</v>
      </c>
      <c r="BH265" s="221">
        <v>0</v>
      </c>
      <c r="BI265" s="221">
        <v>0</v>
      </c>
      <c r="BJ265" s="221">
        <v>0</v>
      </c>
      <c r="BK265" s="221">
        <v>0</v>
      </c>
      <c r="BL265" s="221">
        <v>0</v>
      </c>
      <c r="BM265" s="221">
        <v>0</v>
      </c>
      <c r="BN265" s="221">
        <v>0</v>
      </c>
      <c r="BO265" s="221">
        <v>0</v>
      </c>
      <c r="BP265" s="221">
        <v>0</v>
      </c>
      <c r="BQ265" s="213" t="s">
        <v>102</v>
      </c>
    </row>
    <row r="266" spans="1:69" x14ac:dyDescent="0.3">
      <c r="A266" s="220">
        <v>46426</v>
      </c>
      <c r="B266" s="221">
        <v>1000</v>
      </c>
      <c r="C266" s="222"/>
      <c r="D266" s="221">
        <v>1000</v>
      </c>
      <c r="E266" s="222"/>
      <c r="F266" s="222"/>
      <c r="G266" s="222">
        <v>1</v>
      </c>
      <c r="H266" s="222"/>
      <c r="I266" s="221">
        <v>0</v>
      </c>
      <c r="J266" s="221">
        <v>0</v>
      </c>
      <c r="K266" s="221">
        <v>0</v>
      </c>
      <c r="L266" s="221">
        <v>1000</v>
      </c>
      <c r="M266" s="223"/>
      <c r="N266" s="221">
        <v>0</v>
      </c>
      <c r="O266" s="221">
        <v>0</v>
      </c>
      <c r="P266" s="221">
        <v>0</v>
      </c>
      <c r="Q266" s="221">
        <v>0</v>
      </c>
      <c r="R266" s="221">
        <v>1000</v>
      </c>
      <c r="S266" s="222">
        <v>1536</v>
      </c>
      <c r="T266" s="221">
        <v>1536000</v>
      </c>
      <c r="U266" s="221">
        <v>0</v>
      </c>
      <c r="V266" s="221">
        <v>0</v>
      </c>
      <c r="W266" s="221">
        <v>0</v>
      </c>
      <c r="X266" s="221">
        <v>0</v>
      </c>
      <c r="Y266" s="221">
        <v>0</v>
      </c>
      <c r="Z266" s="221">
        <v>0</v>
      </c>
      <c r="AA266" s="221">
        <v>0</v>
      </c>
      <c r="AB266" s="221">
        <v>0</v>
      </c>
      <c r="AC266" s="221">
        <v>0</v>
      </c>
      <c r="AD266" s="221">
        <v>0</v>
      </c>
      <c r="AE266" s="220"/>
      <c r="AF266" s="220"/>
      <c r="AG266" s="222">
        <v>0</v>
      </c>
      <c r="AH266" s="224">
        <v>13</v>
      </c>
      <c r="AI266" s="224">
        <v>31</v>
      </c>
      <c r="AJ266" s="224">
        <v>13</v>
      </c>
      <c r="AK266" s="224">
        <v>360</v>
      </c>
      <c r="AL266" s="220"/>
      <c r="AM266" s="222"/>
      <c r="AN266" s="220"/>
      <c r="AO266" s="222"/>
      <c r="AP266" s="222">
        <v>0</v>
      </c>
      <c r="AQ266" s="222">
        <v>0</v>
      </c>
      <c r="AR266" s="224">
        <v>0</v>
      </c>
      <c r="AS266" s="224">
        <v>0</v>
      </c>
      <c r="AT266" s="221">
        <v>0</v>
      </c>
      <c r="AU266" s="221">
        <v>0</v>
      </c>
      <c r="AV266" s="221">
        <v>0</v>
      </c>
      <c r="AW266" s="221">
        <v>0</v>
      </c>
      <c r="AX266" s="221">
        <v>0</v>
      </c>
      <c r="AY266" s="221">
        <v>0</v>
      </c>
      <c r="AZ266" s="221">
        <v>0</v>
      </c>
      <c r="BA266" s="221">
        <v>0</v>
      </c>
      <c r="BB266" s="221">
        <v>0</v>
      </c>
      <c r="BC266" s="221">
        <v>0</v>
      </c>
      <c r="BD266" s="221">
        <v>0</v>
      </c>
      <c r="BE266" s="221">
        <v>0</v>
      </c>
      <c r="BF266" s="221">
        <v>0</v>
      </c>
      <c r="BG266" s="221">
        <v>0</v>
      </c>
      <c r="BH266" s="221">
        <v>0</v>
      </c>
      <c r="BI266" s="221">
        <v>0</v>
      </c>
      <c r="BJ266" s="221">
        <v>0</v>
      </c>
      <c r="BK266" s="221">
        <v>0</v>
      </c>
      <c r="BL266" s="221">
        <v>0</v>
      </c>
      <c r="BM266" s="221">
        <v>0</v>
      </c>
      <c r="BN266" s="221">
        <v>0</v>
      </c>
      <c r="BO266" s="221">
        <v>0</v>
      </c>
      <c r="BP266" s="221">
        <v>0</v>
      </c>
      <c r="BQ266" s="213" t="s">
        <v>102</v>
      </c>
    </row>
    <row r="267" spans="1:69" x14ac:dyDescent="0.3">
      <c r="A267" s="220">
        <v>46427</v>
      </c>
      <c r="B267" s="221">
        <v>1000</v>
      </c>
      <c r="C267" s="222"/>
      <c r="D267" s="221">
        <v>1000</v>
      </c>
      <c r="E267" s="222"/>
      <c r="F267" s="222"/>
      <c r="G267" s="222">
        <v>1</v>
      </c>
      <c r="H267" s="222"/>
      <c r="I267" s="221">
        <v>0</v>
      </c>
      <c r="J267" s="221">
        <v>0</v>
      </c>
      <c r="K267" s="221">
        <v>0</v>
      </c>
      <c r="L267" s="221">
        <v>1000</v>
      </c>
      <c r="M267" s="223"/>
      <c r="N267" s="221">
        <v>0</v>
      </c>
      <c r="O267" s="221">
        <v>0</v>
      </c>
      <c r="P267" s="221">
        <v>0</v>
      </c>
      <c r="Q267" s="221">
        <v>0</v>
      </c>
      <c r="R267" s="221">
        <v>1000</v>
      </c>
      <c r="S267" s="222">
        <v>1536</v>
      </c>
      <c r="T267" s="221">
        <v>1536000</v>
      </c>
      <c r="U267" s="221">
        <v>0</v>
      </c>
      <c r="V267" s="221">
        <v>0</v>
      </c>
      <c r="W267" s="221">
        <v>0</v>
      </c>
      <c r="X267" s="221">
        <v>0</v>
      </c>
      <c r="Y267" s="221">
        <v>0</v>
      </c>
      <c r="Z267" s="221">
        <v>0</v>
      </c>
      <c r="AA267" s="221">
        <v>0</v>
      </c>
      <c r="AB267" s="221">
        <v>0</v>
      </c>
      <c r="AC267" s="221">
        <v>0</v>
      </c>
      <c r="AD267" s="221">
        <v>0</v>
      </c>
      <c r="AE267" s="220"/>
      <c r="AF267" s="220"/>
      <c r="AG267" s="222">
        <v>0</v>
      </c>
      <c r="AH267" s="224">
        <v>14</v>
      </c>
      <c r="AI267" s="224">
        <v>31</v>
      </c>
      <c r="AJ267" s="224">
        <v>14</v>
      </c>
      <c r="AK267" s="224">
        <v>360</v>
      </c>
      <c r="AL267" s="220"/>
      <c r="AM267" s="222"/>
      <c r="AN267" s="220"/>
      <c r="AO267" s="222"/>
      <c r="AP267" s="222">
        <v>0</v>
      </c>
      <c r="AQ267" s="222">
        <v>0</v>
      </c>
      <c r="AR267" s="224">
        <v>0</v>
      </c>
      <c r="AS267" s="224">
        <v>0</v>
      </c>
      <c r="AT267" s="221">
        <v>0</v>
      </c>
      <c r="AU267" s="221">
        <v>0</v>
      </c>
      <c r="AV267" s="221">
        <v>0</v>
      </c>
      <c r="AW267" s="221">
        <v>0</v>
      </c>
      <c r="AX267" s="221">
        <v>0</v>
      </c>
      <c r="AY267" s="221">
        <v>0</v>
      </c>
      <c r="AZ267" s="221">
        <v>0</v>
      </c>
      <c r="BA267" s="221">
        <v>0</v>
      </c>
      <c r="BB267" s="221">
        <v>0</v>
      </c>
      <c r="BC267" s="221">
        <v>0</v>
      </c>
      <c r="BD267" s="221">
        <v>0</v>
      </c>
      <c r="BE267" s="221">
        <v>0</v>
      </c>
      <c r="BF267" s="221">
        <v>0</v>
      </c>
      <c r="BG267" s="221">
        <v>0</v>
      </c>
      <c r="BH267" s="221">
        <v>0</v>
      </c>
      <c r="BI267" s="221">
        <v>0</v>
      </c>
      <c r="BJ267" s="221">
        <v>0</v>
      </c>
      <c r="BK267" s="221">
        <v>0</v>
      </c>
      <c r="BL267" s="221">
        <v>0</v>
      </c>
      <c r="BM267" s="221">
        <v>0</v>
      </c>
      <c r="BN267" s="221">
        <v>0</v>
      </c>
      <c r="BO267" s="221">
        <v>0</v>
      </c>
      <c r="BP267" s="221">
        <v>0</v>
      </c>
      <c r="BQ267" s="213" t="s">
        <v>102</v>
      </c>
    </row>
    <row r="268" spans="1:69" x14ac:dyDescent="0.3">
      <c r="A268" s="220">
        <v>46428</v>
      </c>
      <c r="B268" s="221">
        <v>1000</v>
      </c>
      <c r="C268" s="222"/>
      <c r="D268" s="221">
        <v>1000</v>
      </c>
      <c r="E268" s="222"/>
      <c r="F268" s="222"/>
      <c r="G268" s="222">
        <v>1</v>
      </c>
      <c r="H268" s="222"/>
      <c r="I268" s="221">
        <v>0</v>
      </c>
      <c r="J268" s="221">
        <v>0</v>
      </c>
      <c r="K268" s="221">
        <v>0</v>
      </c>
      <c r="L268" s="221">
        <v>1000</v>
      </c>
      <c r="M268" s="223"/>
      <c r="N268" s="221">
        <v>0</v>
      </c>
      <c r="O268" s="221">
        <v>0</v>
      </c>
      <c r="P268" s="221">
        <v>0</v>
      </c>
      <c r="Q268" s="221">
        <v>0</v>
      </c>
      <c r="R268" s="221">
        <v>1000</v>
      </c>
      <c r="S268" s="222">
        <v>1536</v>
      </c>
      <c r="T268" s="221">
        <v>1536000</v>
      </c>
      <c r="U268" s="221">
        <v>0</v>
      </c>
      <c r="V268" s="221">
        <v>0</v>
      </c>
      <c r="W268" s="221">
        <v>0</v>
      </c>
      <c r="X268" s="221">
        <v>0</v>
      </c>
      <c r="Y268" s="221">
        <v>0</v>
      </c>
      <c r="Z268" s="221">
        <v>0</v>
      </c>
      <c r="AA268" s="221">
        <v>0</v>
      </c>
      <c r="AB268" s="221">
        <v>0</v>
      </c>
      <c r="AC268" s="221">
        <v>0</v>
      </c>
      <c r="AD268" s="221">
        <v>0</v>
      </c>
      <c r="AE268" s="220"/>
      <c r="AF268" s="220"/>
      <c r="AG268" s="222">
        <v>0</v>
      </c>
      <c r="AH268" s="224">
        <v>15</v>
      </c>
      <c r="AI268" s="224">
        <v>31</v>
      </c>
      <c r="AJ268" s="224">
        <v>15</v>
      </c>
      <c r="AK268" s="224">
        <v>360</v>
      </c>
      <c r="AL268" s="220"/>
      <c r="AM268" s="222"/>
      <c r="AN268" s="220"/>
      <c r="AO268" s="222"/>
      <c r="AP268" s="222">
        <v>0</v>
      </c>
      <c r="AQ268" s="222">
        <v>0</v>
      </c>
      <c r="AR268" s="224">
        <v>0</v>
      </c>
      <c r="AS268" s="224">
        <v>0</v>
      </c>
      <c r="AT268" s="221">
        <v>0</v>
      </c>
      <c r="AU268" s="221">
        <v>0</v>
      </c>
      <c r="AV268" s="221">
        <v>0</v>
      </c>
      <c r="AW268" s="221">
        <v>0</v>
      </c>
      <c r="AX268" s="221">
        <v>0</v>
      </c>
      <c r="AY268" s="221">
        <v>0</v>
      </c>
      <c r="AZ268" s="221">
        <v>0</v>
      </c>
      <c r="BA268" s="221">
        <v>0</v>
      </c>
      <c r="BB268" s="221">
        <v>0</v>
      </c>
      <c r="BC268" s="221">
        <v>0</v>
      </c>
      <c r="BD268" s="221">
        <v>0</v>
      </c>
      <c r="BE268" s="221">
        <v>0</v>
      </c>
      <c r="BF268" s="221">
        <v>0</v>
      </c>
      <c r="BG268" s="221">
        <v>0</v>
      </c>
      <c r="BH268" s="221">
        <v>0</v>
      </c>
      <c r="BI268" s="221">
        <v>0</v>
      </c>
      <c r="BJ268" s="221">
        <v>0</v>
      </c>
      <c r="BK268" s="221">
        <v>0</v>
      </c>
      <c r="BL268" s="221">
        <v>0</v>
      </c>
      <c r="BM268" s="221">
        <v>0</v>
      </c>
      <c r="BN268" s="221">
        <v>0</v>
      </c>
      <c r="BO268" s="221">
        <v>0</v>
      </c>
      <c r="BP268" s="221">
        <v>0</v>
      </c>
      <c r="BQ268" s="213" t="s">
        <v>102</v>
      </c>
    </row>
    <row r="269" spans="1:69" x14ac:dyDescent="0.3">
      <c r="A269" s="220">
        <v>46429</v>
      </c>
      <c r="B269" s="221">
        <v>1000</v>
      </c>
      <c r="C269" s="222"/>
      <c r="D269" s="221">
        <v>1000</v>
      </c>
      <c r="E269" s="222"/>
      <c r="F269" s="222"/>
      <c r="G269" s="222">
        <v>1</v>
      </c>
      <c r="H269" s="222"/>
      <c r="I269" s="221">
        <v>0</v>
      </c>
      <c r="J269" s="221">
        <v>0</v>
      </c>
      <c r="K269" s="221">
        <v>0</v>
      </c>
      <c r="L269" s="221">
        <v>1000</v>
      </c>
      <c r="M269" s="223"/>
      <c r="N269" s="221">
        <v>0</v>
      </c>
      <c r="O269" s="221">
        <v>0</v>
      </c>
      <c r="P269" s="221">
        <v>0</v>
      </c>
      <c r="Q269" s="221">
        <v>0</v>
      </c>
      <c r="R269" s="221">
        <v>1000</v>
      </c>
      <c r="S269" s="222">
        <v>1536</v>
      </c>
      <c r="T269" s="221">
        <v>1536000</v>
      </c>
      <c r="U269" s="221">
        <v>0</v>
      </c>
      <c r="V269" s="221">
        <v>0</v>
      </c>
      <c r="W269" s="221">
        <v>0</v>
      </c>
      <c r="X269" s="221">
        <v>0</v>
      </c>
      <c r="Y269" s="221">
        <v>0</v>
      </c>
      <c r="Z269" s="221">
        <v>0</v>
      </c>
      <c r="AA269" s="221">
        <v>0</v>
      </c>
      <c r="AB269" s="221">
        <v>0</v>
      </c>
      <c r="AC269" s="221">
        <v>0</v>
      </c>
      <c r="AD269" s="221">
        <v>0</v>
      </c>
      <c r="AE269" s="220"/>
      <c r="AF269" s="220"/>
      <c r="AG269" s="222">
        <v>0</v>
      </c>
      <c r="AH269" s="224">
        <v>16</v>
      </c>
      <c r="AI269" s="224">
        <v>31</v>
      </c>
      <c r="AJ269" s="224">
        <v>16</v>
      </c>
      <c r="AK269" s="224">
        <v>360</v>
      </c>
      <c r="AL269" s="220"/>
      <c r="AM269" s="222"/>
      <c r="AN269" s="220"/>
      <c r="AO269" s="222"/>
      <c r="AP269" s="222">
        <v>0</v>
      </c>
      <c r="AQ269" s="222">
        <v>0</v>
      </c>
      <c r="AR269" s="224">
        <v>0</v>
      </c>
      <c r="AS269" s="224">
        <v>0</v>
      </c>
      <c r="AT269" s="221">
        <v>0</v>
      </c>
      <c r="AU269" s="221">
        <v>0</v>
      </c>
      <c r="AV269" s="221">
        <v>0</v>
      </c>
      <c r="AW269" s="221">
        <v>0</v>
      </c>
      <c r="AX269" s="221">
        <v>0</v>
      </c>
      <c r="AY269" s="221">
        <v>0</v>
      </c>
      <c r="AZ269" s="221">
        <v>0</v>
      </c>
      <c r="BA269" s="221">
        <v>0</v>
      </c>
      <c r="BB269" s="221">
        <v>0</v>
      </c>
      <c r="BC269" s="221">
        <v>0</v>
      </c>
      <c r="BD269" s="221">
        <v>0</v>
      </c>
      <c r="BE269" s="221">
        <v>0</v>
      </c>
      <c r="BF269" s="221">
        <v>0</v>
      </c>
      <c r="BG269" s="221">
        <v>0</v>
      </c>
      <c r="BH269" s="221">
        <v>0</v>
      </c>
      <c r="BI269" s="221">
        <v>0</v>
      </c>
      <c r="BJ269" s="221">
        <v>0</v>
      </c>
      <c r="BK269" s="221">
        <v>0</v>
      </c>
      <c r="BL269" s="221">
        <v>0</v>
      </c>
      <c r="BM269" s="221">
        <v>0</v>
      </c>
      <c r="BN269" s="221">
        <v>0</v>
      </c>
      <c r="BO269" s="221">
        <v>0</v>
      </c>
      <c r="BP269" s="221">
        <v>0</v>
      </c>
      <c r="BQ269" s="213" t="s">
        <v>102</v>
      </c>
    </row>
    <row r="270" spans="1:69" x14ac:dyDescent="0.3">
      <c r="A270" s="220">
        <v>46430</v>
      </c>
      <c r="B270" s="221">
        <v>1000</v>
      </c>
      <c r="C270" s="222"/>
      <c r="D270" s="221">
        <v>1000</v>
      </c>
      <c r="E270" s="222"/>
      <c r="F270" s="222"/>
      <c r="G270" s="222">
        <v>1</v>
      </c>
      <c r="H270" s="222"/>
      <c r="I270" s="221">
        <v>0</v>
      </c>
      <c r="J270" s="221">
        <v>0</v>
      </c>
      <c r="K270" s="221">
        <v>0</v>
      </c>
      <c r="L270" s="221">
        <v>1000</v>
      </c>
      <c r="M270" s="223"/>
      <c r="N270" s="221">
        <v>0</v>
      </c>
      <c r="O270" s="221">
        <v>0</v>
      </c>
      <c r="P270" s="221">
        <v>0</v>
      </c>
      <c r="Q270" s="221">
        <v>0</v>
      </c>
      <c r="R270" s="221">
        <v>1000</v>
      </c>
      <c r="S270" s="222">
        <v>1536</v>
      </c>
      <c r="T270" s="221">
        <v>1536000</v>
      </c>
      <c r="U270" s="221">
        <v>0</v>
      </c>
      <c r="V270" s="221">
        <v>0</v>
      </c>
      <c r="W270" s="221">
        <v>0</v>
      </c>
      <c r="X270" s="221">
        <v>0</v>
      </c>
      <c r="Y270" s="221">
        <v>0</v>
      </c>
      <c r="Z270" s="221">
        <v>0</v>
      </c>
      <c r="AA270" s="221">
        <v>0</v>
      </c>
      <c r="AB270" s="221">
        <v>0</v>
      </c>
      <c r="AC270" s="221">
        <v>0</v>
      </c>
      <c r="AD270" s="221">
        <v>0</v>
      </c>
      <c r="AE270" s="220"/>
      <c r="AF270" s="220"/>
      <c r="AG270" s="222">
        <v>0</v>
      </c>
      <c r="AH270" s="224">
        <v>17</v>
      </c>
      <c r="AI270" s="224">
        <v>31</v>
      </c>
      <c r="AJ270" s="224">
        <v>17</v>
      </c>
      <c r="AK270" s="224">
        <v>360</v>
      </c>
      <c r="AL270" s="220"/>
      <c r="AM270" s="222"/>
      <c r="AN270" s="220"/>
      <c r="AO270" s="222"/>
      <c r="AP270" s="222">
        <v>0</v>
      </c>
      <c r="AQ270" s="222">
        <v>0</v>
      </c>
      <c r="AR270" s="224">
        <v>0</v>
      </c>
      <c r="AS270" s="224">
        <v>0</v>
      </c>
      <c r="AT270" s="221">
        <v>0</v>
      </c>
      <c r="AU270" s="221">
        <v>0</v>
      </c>
      <c r="AV270" s="221">
        <v>0</v>
      </c>
      <c r="AW270" s="221">
        <v>0</v>
      </c>
      <c r="AX270" s="221">
        <v>0</v>
      </c>
      <c r="AY270" s="221">
        <v>0</v>
      </c>
      <c r="AZ270" s="221">
        <v>0</v>
      </c>
      <c r="BA270" s="221">
        <v>0</v>
      </c>
      <c r="BB270" s="221">
        <v>0</v>
      </c>
      <c r="BC270" s="221">
        <v>0</v>
      </c>
      <c r="BD270" s="221">
        <v>0</v>
      </c>
      <c r="BE270" s="221">
        <v>0</v>
      </c>
      <c r="BF270" s="221">
        <v>0</v>
      </c>
      <c r="BG270" s="221">
        <v>0</v>
      </c>
      <c r="BH270" s="221">
        <v>0</v>
      </c>
      <c r="BI270" s="221">
        <v>0</v>
      </c>
      <c r="BJ270" s="221">
        <v>0</v>
      </c>
      <c r="BK270" s="221">
        <v>0</v>
      </c>
      <c r="BL270" s="221">
        <v>0</v>
      </c>
      <c r="BM270" s="221">
        <v>0</v>
      </c>
      <c r="BN270" s="221">
        <v>0</v>
      </c>
      <c r="BO270" s="221">
        <v>0</v>
      </c>
      <c r="BP270" s="221">
        <v>0</v>
      </c>
      <c r="BQ270" s="213" t="s">
        <v>102</v>
      </c>
    </row>
    <row r="271" spans="1:69" x14ac:dyDescent="0.3">
      <c r="A271" s="220">
        <v>46431</v>
      </c>
      <c r="B271" s="221">
        <v>1000</v>
      </c>
      <c r="C271" s="222"/>
      <c r="D271" s="221">
        <v>1000</v>
      </c>
      <c r="E271" s="222"/>
      <c r="F271" s="222"/>
      <c r="G271" s="222">
        <v>1</v>
      </c>
      <c r="H271" s="222"/>
      <c r="I271" s="221">
        <v>0</v>
      </c>
      <c r="J271" s="221">
        <v>0</v>
      </c>
      <c r="K271" s="221">
        <v>0</v>
      </c>
      <c r="L271" s="221">
        <v>1000</v>
      </c>
      <c r="M271" s="223"/>
      <c r="N271" s="221">
        <v>0</v>
      </c>
      <c r="O271" s="221">
        <v>0</v>
      </c>
      <c r="P271" s="221">
        <v>0</v>
      </c>
      <c r="Q271" s="221">
        <v>0</v>
      </c>
      <c r="R271" s="221">
        <v>1000</v>
      </c>
      <c r="S271" s="222">
        <v>1536</v>
      </c>
      <c r="T271" s="221">
        <v>1536000</v>
      </c>
      <c r="U271" s="221">
        <v>0</v>
      </c>
      <c r="V271" s="221">
        <v>0</v>
      </c>
      <c r="W271" s="221">
        <v>0</v>
      </c>
      <c r="X271" s="221">
        <v>0</v>
      </c>
      <c r="Y271" s="221">
        <v>0</v>
      </c>
      <c r="Z271" s="221">
        <v>0</v>
      </c>
      <c r="AA271" s="221">
        <v>0</v>
      </c>
      <c r="AB271" s="221">
        <v>0</v>
      </c>
      <c r="AC271" s="221">
        <v>0</v>
      </c>
      <c r="AD271" s="221">
        <v>0</v>
      </c>
      <c r="AE271" s="220"/>
      <c r="AF271" s="220"/>
      <c r="AG271" s="222">
        <v>0</v>
      </c>
      <c r="AH271" s="224">
        <v>18</v>
      </c>
      <c r="AI271" s="224">
        <v>31</v>
      </c>
      <c r="AJ271" s="224">
        <v>18</v>
      </c>
      <c r="AK271" s="224">
        <v>360</v>
      </c>
      <c r="AL271" s="220"/>
      <c r="AM271" s="222"/>
      <c r="AN271" s="220"/>
      <c r="AO271" s="222"/>
      <c r="AP271" s="222">
        <v>0</v>
      </c>
      <c r="AQ271" s="222">
        <v>0</v>
      </c>
      <c r="AR271" s="224">
        <v>0</v>
      </c>
      <c r="AS271" s="224">
        <v>0</v>
      </c>
      <c r="AT271" s="221">
        <v>0</v>
      </c>
      <c r="AU271" s="221">
        <v>0</v>
      </c>
      <c r="AV271" s="221">
        <v>0</v>
      </c>
      <c r="AW271" s="221">
        <v>0</v>
      </c>
      <c r="AX271" s="221">
        <v>0</v>
      </c>
      <c r="AY271" s="221">
        <v>0</v>
      </c>
      <c r="AZ271" s="221">
        <v>0</v>
      </c>
      <c r="BA271" s="221">
        <v>0</v>
      </c>
      <c r="BB271" s="221">
        <v>0</v>
      </c>
      <c r="BC271" s="221">
        <v>0</v>
      </c>
      <c r="BD271" s="221">
        <v>0</v>
      </c>
      <c r="BE271" s="221">
        <v>0</v>
      </c>
      <c r="BF271" s="221">
        <v>0</v>
      </c>
      <c r="BG271" s="221">
        <v>0</v>
      </c>
      <c r="BH271" s="221">
        <v>0</v>
      </c>
      <c r="BI271" s="221">
        <v>0</v>
      </c>
      <c r="BJ271" s="221">
        <v>0</v>
      </c>
      <c r="BK271" s="221">
        <v>0</v>
      </c>
      <c r="BL271" s="221">
        <v>0</v>
      </c>
      <c r="BM271" s="221">
        <v>0</v>
      </c>
      <c r="BN271" s="221">
        <v>0</v>
      </c>
      <c r="BO271" s="221">
        <v>0</v>
      </c>
      <c r="BP271" s="221">
        <v>0</v>
      </c>
      <c r="BQ271" s="213" t="s">
        <v>102</v>
      </c>
    </row>
    <row r="272" spans="1:69" x14ac:dyDescent="0.3">
      <c r="A272" s="220">
        <v>46432</v>
      </c>
      <c r="B272" s="221">
        <v>1000</v>
      </c>
      <c r="C272" s="222"/>
      <c r="D272" s="221">
        <v>1000</v>
      </c>
      <c r="E272" s="222"/>
      <c r="F272" s="222"/>
      <c r="G272" s="222">
        <v>1</v>
      </c>
      <c r="H272" s="222"/>
      <c r="I272" s="221">
        <v>0</v>
      </c>
      <c r="J272" s="221">
        <v>0</v>
      </c>
      <c r="K272" s="221">
        <v>0</v>
      </c>
      <c r="L272" s="221">
        <v>1000</v>
      </c>
      <c r="M272" s="223"/>
      <c r="N272" s="221">
        <v>0</v>
      </c>
      <c r="O272" s="221">
        <v>0</v>
      </c>
      <c r="P272" s="221">
        <v>0</v>
      </c>
      <c r="Q272" s="221">
        <v>0</v>
      </c>
      <c r="R272" s="221">
        <v>1000</v>
      </c>
      <c r="S272" s="222">
        <v>1536</v>
      </c>
      <c r="T272" s="221">
        <v>1536000</v>
      </c>
      <c r="U272" s="221">
        <v>0</v>
      </c>
      <c r="V272" s="221">
        <v>0</v>
      </c>
      <c r="W272" s="221">
        <v>0</v>
      </c>
      <c r="X272" s="221">
        <v>0</v>
      </c>
      <c r="Y272" s="221">
        <v>0</v>
      </c>
      <c r="Z272" s="221">
        <v>0</v>
      </c>
      <c r="AA272" s="221">
        <v>0</v>
      </c>
      <c r="AB272" s="221">
        <v>0</v>
      </c>
      <c r="AC272" s="221">
        <v>0</v>
      </c>
      <c r="AD272" s="221">
        <v>0</v>
      </c>
      <c r="AE272" s="220"/>
      <c r="AF272" s="220"/>
      <c r="AG272" s="222">
        <v>0</v>
      </c>
      <c r="AH272" s="224">
        <v>19</v>
      </c>
      <c r="AI272" s="224">
        <v>31</v>
      </c>
      <c r="AJ272" s="224">
        <v>19</v>
      </c>
      <c r="AK272" s="224">
        <v>360</v>
      </c>
      <c r="AL272" s="220"/>
      <c r="AM272" s="222"/>
      <c r="AN272" s="220"/>
      <c r="AO272" s="222"/>
      <c r="AP272" s="222">
        <v>0</v>
      </c>
      <c r="AQ272" s="222">
        <v>0</v>
      </c>
      <c r="AR272" s="224">
        <v>0</v>
      </c>
      <c r="AS272" s="224">
        <v>0</v>
      </c>
      <c r="AT272" s="221">
        <v>0</v>
      </c>
      <c r="AU272" s="221">
        <v>0</v>
      </c>
      <c r="AV272" s="221">
        <v>0</v>
      </c>
      <c r="AW272" s="221">
        <v>0</v>
      </c>
      <c r="AX272" s="221">
        <v>0</v>
      </c>
      <c r="AY272" s="221">
        <v>0</v>
      </c>
      <c r="AZ272" s="221">
        <v>0</v>
      </c>
      <c r="BA272" s="221">
        <v>0</v>
      </c>
      <c r="BB272" s="221">
        <v>0</v>
      </c>
      <c r="BC272" s="221">
        <v>0</v>
      </c>
      <c r="BD272" s="221">
        <v>0</v>
      </c>
      <c r="BE272" s="221">
        <v>0</v>
      </c>
      <c r="BF272" s="221">
        <v>0</v>
      </c>
      <c r="BG272" s="221">
        <v>0</v>
      </c>
      <c r="BH272" s="221">
        <v>0</v>
      </c>
      <c r="BI272" s="221">
        <v>0</v>
      </c>
      <c r="BJ272" s="221">
        <v>0</v>
      </c>
      <c r="BK272" s="221">
        <v>0</v>
      </c>
      <c r="BL272" s="221">
        <v>0</v>
      </c>
      <c r="BM272" s="221">
        <v>0</v>
      </c>
      <c r="BN272" s="221">
        <v>0</v>
      </c>
      <c r="BO272" s="221">
        <v>0</v>
      </c>
      <c r="BP272" s="221">
        <v>0</v>
      </c>
      <c r="BQ272" s="213" t="s">
        <v>102</v>
      </c>
    </row>
    <row r="273" spans="1:69" x14ac:dyDescent="0.3">
      <c r="A273" s="220">
        <v>46433</v>
      </c>
      <c r="B273" s="221">
        <v>1000</v>
      </c>
      <c r="C273" s="222"/>
      <c r="D273" s="221">
        <v>1000</v>
      </c>
      <c r="E273" s="222"/>
      <c r="F273" s="222"/>
      <c r="G273" s="222">
        <v>1</v>
      </c>
      <c r="H273" s="222"/>
      <c r="I273" s="221">
        <v>0</v>
      </c>
      <c r="J273" s="221">
        <v>0</v>
      </c>
      <c r="K273" s="221">
        <v>0</v>
      </c>
      <c r="L273" s="221">
        <v>1000</v>
      </c>
      <c r="M273" s="223"/>
      <c r="N273" s="221">
        <v>0</v>
      </c>
      <c r="O273" s="221">
        <v>0</v>
      </c>
      <c r="P273" s="221">
        <v>0</v>
      </c>
      <c r="Q273" s="221">
        <v>0</v>
      </c>
      <c r="R273" s="221">
        <v>1000</v>
      </c>
      <c r="S273" s="222">
        <v>1536</v>
      </c>
      <c r="T273" s="221">
        <v>1536000</v>
      </c>
      <c r="U273" s="221">
        <v>0</v>
      </c>
      <c r="V273" s="221">
        <v>0</v>
      </c>
      <c r="W273" s="221">
        <v>0</v>
      </c>
      <c r="X273" s="221">
        <v>0</v>
      </c>
      <c r="Y273" s="221">
        <v>0</v>
      </c>
      <c r="Z273" s="221">
        <v>0</v>
      </c>
      <c r="AA273" s="221">
        <v>0</v>
      </c>
      <c r="AB273" s="221">
        <v>0</v>
      </c>
      <c r="AC273" s="221">
        <v>0</v>
      </c>
      <c r="AD273" s="221">
        <v>0</v>
      </c>
      <c r="AE273" s="220"/>
      <c r="AF273" s="220"/>
      <c r="AG273" s="222">
        <v>0</v>
      </c>
      <c r="AH273" s="224">
        <v>20</v>
      </c>
      <c r="AI273" s="224">
        <v>31</v>
      </c>
      <c r="AJ273" s="224">
        <v>20</v>
      </c>
      <c r="AK273" s="224">
        <v>360</v>
      </c>
      <c r="AL273" s="220"/>
      <c r="AM273" s="222"/>
      <c r="AN273" s="220"/>
      <c r="AO273" s="222"/>
      <c r="AP273" s="222">
        <v>0</v>
      </c>
      <c r="AQ273" s="222">
        <v>0</v>
      </c>
      <c r="AR273" s="224">
        <v>0</v>
      </c>
      <c r="AS273" s="224">
        <v>0</v>
      </c>
      <c r="AT273" s="221">
        <v>0</v>
      </c>
      <c r="AU273" s="221">
        <v>0</v>
      </c>
      <c r="AV273" s="221">
        <v>0</v>
      </c>
      <c r="AW273" s="221">
        <v>0</v>
      </c>
      <c r="AX273" s="221">
        <v>0</v>
      </c>
      <c r="AY273" s="221">
        <v>0</v>
      </c>
      <c r="AZ273" s="221">
        <v>0</v>
      </c>
      <c r="BA273" s="221">
        <v>0</v>
      </c>
      <c r="BB273" s="221">
        <v>0</v>
      </c>
      <c r="BC273" s="221">
        <v>0</v>
      </c>
      <c r="BD273" s="221">
        <v>0</v>
      </c>
      <c r="BE273" s="221">
        <v>0</v>
      </c>
      <c r="BF273" s="221">
        <v>0</v>
      </c>
      <c r="BG273" s="221">
        <v>0</v>
      </c>
      <c r="BH273" s="221">
        <v>0</v>
      </c>
      <c r="BI273" s="221">
        <v>0</v>
      </c>
      <c r="BJ273" s="221">
        <v>0</v>
      </c>
      <c r="BK273" s="221">
        <v>0</v>
      </c>
      <c r="BL273" s="221">
        <v>0</v>
      </c>
      <c r="BM273" s="221">
        <v>0</v>
      </c>
      <c r="BN273" s="221">
        <v>0</v>
      </c>
      <c r="BO273" s="221">
        <v>0</v>
      </c>
      <c r="BP273" s="221">
        <v>0</v>
      </c>
      <c r="BQ273" s="213" t="s">
        <v>102</v>
      </c>
    </row>
    <row r="274" spans="1:69" x14ac:dyDescent="0.3">
      <c r="A274" s="220">
        <v>46434</v>
      </c>
      <c r="B274" s="221">
        <v>1000</v>
      </c>
      <c r="C274" s="222"/>
      <c r="D274" s="221">
        <v>1000</v>
      </c>
      <c r="E274" s="222"/>
      <c r="F274" s="222"/>
      <c r="G274" s="222">
        <v>1</v>
      </c>
      <c r="H274" s="222"/>
      <c r="I274" s="221">
        <v>0</v>
      </c>
      <c r="J274" s="221">
        <v>0</v>
      </c>
      <c r="K274" s="221">
        <v>0</v>
      </c>
      <c r="L274" s="221">
        <v>1000</v>
      </c>
      <c r="M274" s="223"/>
      <c r="N274" s="221">
        <v>0</v>
      </c>
      <c r="O274" s="221">
        <v>0</v>
      </c>
      <c r="P274" s="221">
        <v>0</v>
      </c>
      <c r="Q274" s="221">
        <v>0</v>
      </c>
      <c r="R274" s="221">
        <v>1000</v>
      </c>
      <c r="S274" s="222">
        <v>1536</v>
      </c>
      <c r="T274" s="221">
        <v>1536000</v>
      </c>
      <c r="U274" s="221">
        <v>0</v>
      </c>
      <c r="V274" s="221">
        <v>0</v>
      </c>
      <c r="W274" s="221">
        <v>0</v>
      </c>
      <c r="X274" s="221">
        <v>0</v>
      </c>
      <c r="Y274" s="221">
        <v>0</v>
      </c>
      <c r="Z274" s="221">
        <v>0</v>
      </c>
      <c r="AA274" s="221">
        <v>0</v>
      </c>
      <c r="AB274" s="221">
        <v>0</v>
      </c>
      <c r="AC274" s="221">
        <v>0</v>
      </c>
      <c r="AD274" s="221">
        <v>0</v>
      </c>
      <c r="AE274" s="220"/>
      <c r="AF274" s="220"/>
      <c r="AG274" s="222">
        <v>0</v>
      </c>
      <c r="AH274" s="224">
        <v>21</v>
      </c>
      <c r="AI274" s="224">
        <v>31</v>
      </c>
      <c r="AJ274" s="224">
        <v>21</v>
      </c>
      <c r="AK274" s="224">
        <v>360</v>
      </c>
      <c r="AL274" s="220"/>
      <c r="AM274" s="222"/>
      <c r="AN274" s="220"/>
      <c r="AO274" s="222"/>
      <c r="AP274" s="222">
        <v>0</v>
      </c>
      <c r="AQ274" s="222">
        <v>0</v>
      </c>
      <c r="AR274" s="224">
        <v>0</v>
      </c>
      <c r="AS274" s="224">
        <v>0</v>
      </c>
      <c r="AT274" s="221">
        <v>0</v>
      </c>
      <c r="AU274" s="221">
        <v>0</v>
      </c>
      <c r="AV274" s="221">
        <v>0</v>
      </c>
      <c r="AW274" s="221">
        <v>0</v>
      </c>
      <c r="AX274" s="221">
        <v>0</v>
      </c>
      <c r="AY274" s="221">
        <v>0</v>
      </c>
      <c r="AZ274" s="221">
        <v>0</v>
      </c>
      <c r="BA274" s="221">
        <v>0</v>
      </c>
      <c r="BB274" s="221">
        <v>0</v>
      </c>
      <c r="BC274" s="221">
        <v>0</v>
      </c>
      <c r="BD274" s="221">
        <v>0</v>
      </c>
      <c r="BE274" s="221">
        <v>0</v>
      </c>
      <c r="BF274" s="221">
        <v>0</v>
      </c>
      <c r="BG274" s="221">
        <v>0</v>
      </c>
      <c r="BH274" s="221">
        <v>0</v>
      </c>
      <c r="BI274" s="221">
        <v>0</v>
      </c>
      <c r="BJ274" s="221">
        <v>0</v>
      </c>
      <c r="BK274" s="221">
        <v>0</v>
      </c>
      <c r="BL274" s="221">
        <v>0</v>
      </c>
      <c r="BM274" s="221">
        <v>0</v>
      </c>
      <c r="BN274" s="221">
        <v>0</v>
      </c>
      <c r="BO274" s="221">
        <v>0</v>
      </c>
      <c r="BP274" s="221">
        <v>0</v>
      </c>
      <c r="BQ274" s="213" t="s">
        <v>102</v>
      </c>
    </row>
    <row r="275" spans="1:69" x14ac:dyDescent="0.3">
      <c r="A275" s="220">
        <v>46435</v>
      </c>
      <c r="B275" s="221">
        <v>1000</v>
      </c>
      <c r="C275" s="222"/>
      <c r="D275" s="221">
        <v>1000</v>
      </c>
      <c r="E275" s="222"/>
      <c r="F275" s="222"/>
      <c r="G275" s="222">
        <v>1</v>
      </c>
      <c r="H275" s="222"/>
      <c r="I275" s="221">
        <v>0</v>
      </c>
      <c r="J275" s="221">
        <v>0</v>
      </c>
      <c r="K275" s="221">
        <v>0</v>
      </c>
      <c r="L275" s="221">
        <v>1000</v>
      </c>
      <c r="M275" s="223"/>
      <c r="N275" s="221">
        <v>0</v>
      </c>
      <c r="O275" s="221">
        <v>0</v>
      </c>
      <c r="P275" s="221">
        <v>0</v>
      </c>
      <c r="Q275" s="221">
        <v>0</v>
      </c>
      <c r="R275" s="221">
        <v>1000</v>
      </c>
      <c r="S275" s="222">
        <v>1536</v>
      </c>
      <c r="T275" s="221">
        <v>1536000</v>
      </c>
      <c r="U275" s="221">
        <v>0</v>
      </c>
      <c r="V275" s="221">
        <v>0</v>
      </c>
      <c r="W275" s="221">
        <v>0</v>
      </c>
      <c r="X275" s="221">
        <v>0</v>
      </c>
      <c r="Y275" s="221">
        <v>0</v>
      </c>
      <c r="Z275" s="221">
        <v>0</v>
      </c>
      <c r="AA275" s="221">
        <v>0</v>
      </c>
      <c r="AB275" s="221">
        <v>0</v>
      </c>
      <c r="AC275" s="221">
        <v>0</v>
      </c>
      <c r="AD275" s="221">
        <v>0</v>
      </c>
      <c r="AE275" s="220"/>
      <c r="AF275" s="220"/>
      <c r="AG275" s="222">
        <v>0</v>
      </c>
      <c r="AH275" s="224">
        <v>22</v>
      </c>
      <c r="AI275" s="224">
        <v>31</v>
      </c>
      <c r="AJ275" s="224">
        <v>22</v>
      </c>
      <c r="AK275" s="224">
        <v>360</v>
      </c>
      <c r="AL275" s="220"/>
      <c r="AM275" s="222"/>
      <c r="AN275" s="220"/>
      <c r="AO275" s="222"/>
      <c r="AP275" s="222">
        <v>0</v>
      </c>
      <c r="AQ275" s="222">
        <v>0</v>
      </c>
      <c r="AR275" s="224">
        <v>0</v>
      </c>
      <c r="AS275" s="224">
        <v>0</v>
      </c>
      <c r="AT275" s="221">
        <v>0</v>
      </c>
      <c r="AU275" s="221">
        <v>0</v>
      </c>
      <c r="AV275" s="221">
        <v>0</v>
      </c>
      <c r="AW275" s="221">
        <v>0</v>
      </c>
      <c r="AX275" s="221">
        <v>0</v>
      </c>
      <c r="AY275" s="221">
        <v>0</v>
      </c>
      <c r="AZ275" s="221">
        <v>0</v>
      </c>
      <c r="BA275" s="221">
        <v>0</v>
      </c>
      <c r="BB275" s="221">
        <v>0</v>
      </c>
      <c r="BC275" s="221">
        <v>0</v>
      </c>
      <c r="BD275" s="221">
        <v>0</v>
      </c>
      <c r="BE275" s="221">
        <v>0</v>
      </c>
      <c r="BF275" s="221">
        <v>0</v>
      </c>
      <c r="BG275" s="221">
        <v>0</v>
      </c>
      <c r="BH275" s="221">
        <v>0</v>
      </c>
      <c r="BI275" s="221">
        <v>0</v>
      </c>
      <c r="BJ275" s="221">
        <v>0</v>
      </c>
      <c r="BK275" s="221">
        <v>0</v>
      </c>
      <c r="BL275" s="221">
        <v>0</v>
      </c>
      <c r="BM275" s="221">
        <v>0</v>
      </c>
      <c r="BN275" s="221">
        <v>0</v>
      </c>
      <c r="BO275" s="221">
        <v>0</v>
      </c>
      <c r="BP275" s="221">
        <v>0</v>
      </c>
      <c r="BQ275" s="213" t="s">
        <v>102</v>
      </c>
    </row>
    <row r="276" spans="1:69" x14ac:dyDescent="0.3">
      <c r="A276" s="220">
        <v>46436</v>
      </c>
      <c r="B276" s="221">
        <v>1000</v>
      </c>
      <c r="C276" s="222"/>
      <c r="D276" s="221">
        <v>1000</v>
      </c>
      <c r="E276" s="222"/>
      <c r="F276" s="222"/>
      <c r="G276" s="222">
        <v>1</v>
      </c>
      <c r="H276" s="222"/>
      <c r="I276" s="221">
        <v>0</v>
      </c>
      <c r="J276" s="221">
        <v>0</v>
      </c>
      <c r="K276" s="221">
        <v>0</v>
      </c>
      <c r="L276" s="221">
        <v>1000</v>
      </c>
      <c r="M276" s="223"/>
      <c r="N276" s="221">
        <v>0</v>
      </c>
      <c r="O276" s="221">
        <v>0</v>
      </c>
      <c r="P276" s="221">
        <v>0</v>
      </c>
      <c r="Q276" s="221">
        <v>0</v>
      </c>
      <c r="R276" s="221">
        <v>1000</v>
      </c>
      <c r="S276" s="222">
        <v>1536</v>
      </c>
      <c r="T276" s="221">
        <v>1536000</v>
      </c>
      <c r="U276" s="221">
        <v>0</v>
      </c>
      <c r="V276" s="221">
        <v>0</v>
      </c>
      <c r="W276" s="221">
        <v>0</v>
      </c>
      <c r="X276" s="221">
        <v>0</v>
      </c>
      <c r="Y276" s="221">
        <v>0</v>
      </c>
      <c r="Z276" s="221">
        <v>0</v>
      </c>
      <c r="AA276" s="221">
        <v>0</v>
      </c>
      <c r="AB276" s="221">
        <v>0</v>
      </c>
      <c r="AC276" s="221">
        <v>0</v>
      </c>
      <c r="AD276" s="221">
        <v>0</v>
      </c>
      <c r="AE276" s="220"/>
      <c r="AF276" s="220"/>
      <c r="AG276" s="222">
        <v>0</v>
      </c>
      <c r="AH276" s="224">
        <v>23</v>
      </c>
      <c r="AI276" s="224">
        <v>31</v>
      </c>
      <c r="AJ276" s="224">
        <v>23</v>
      </c>
      <c r="AK276" s="224">
        <v>360</v>
      </c>
      <c r="AL276" s="220"/>
      <c r="AM276" s="222"/>
      <c r="AN276" s="220"/>
      <c r="AO276" s="222"/>
      <c r="AP276" s="222">
        <v>0</v>
      </c>
      <c r="AQ276" s="222">
        <v>0</v>
      </c>
      <c r="AR276" s="224">
        <v>0</v>
      </c>
      <c r="AS276" s="224">
        <v>0</v>
      </c>
      <c r="AT276" s="221">
        <v>0</v>
      </c>
      <c r="AU276" s="221">
        <v>0</v>
      </c>
      <c r="AV276" s="221">
        <v>0</v>
      </c>
      <c r="AW276" s="221">
        <v>0</v>
      </c>
      <c r="AX276" s="221">
        <v>0</v>
      </c>
      <c r="AY276" s="221">
        <v>0</v>
      </c>
      <c r="AZ276" s="221">
        <v>0</v>
      </c>
      <c r="BA276" s="221">
        <v>0</v>
      </c>
      <c r="BB276" s="221">
        <v>0</v>
      </c>
      <c r="BC276" s="221">
        <v>0</v>
      </c>
      <c r="BD276" s="221">
        <v>0</v>
      </c>
      <c r="BE276" s="221">
        <v>0</v>
      </c>
      <c r="BF276" s="221">
        <v>0</v>
      </c>
      <c r="BG276" s="221">
        <v>0</v>
      </c>
      <c r="BH276" s="221">
        <v>0</v>
      </c>
      <c r="BI276" s="221">
        <v>0</v>
      </c>
      <c r="BJ276" s="221">
        <v>0</v>
      </c>
      <c r="BK276" s="221">
        <v>0</v>
      </c>
      <c r="BL276" s="221">
        <v>0</v>
      </c>
      <c r="BM276" s="221">
        <v>0</v>
      </c>
      <c r="BN276" s="221">
        <v>0</v>
      </c>
      <c r="BO276" s="221">
        <v>0</v>
      </c>
      <c r="BP276" s="221">
        <v>0</v>
      </c>
      <c r="BQ276" s="213" t="s">
        <v>102</v>
      </c>
    </row>
    <row r="277" spans="1:69" x14ac:dyDescent="0.3">
      <c r="A277" s="220">
        <v>46437</v>
      </c>
      <c r="B277" s="221">
        <v>1000</v>
      </c>
      <c r="C277" s="222"/>
      <c r="D277" s="221">
        <v>1000</v>
      </c>
      <c r="E277" s="222"/>
      <c r="F277" s="222"/>
      <c r="G277" s="222">
        <v>1</v>
      </c>
      <c r="H277" s="222"/>
      <c r="I277" s="221">
        <v>0</v>
      </c>
      <c r="J277" s="221">
        <v>0</v>
      </c>
      <c r="K277" s="221">
        <v>0</v>
      </c>
      <c r="L277" s="221">
        <v>1000</v>
      </c>
      <c r="M277" s="223"/>
      <c r="N277" s="221">
        <v>0</v>
      </c>
      <c r="O277" s="221">
        <v>0</v>
      </c>
      <c r="P277" s="221">
        <v>0</v>
      </c>
      <c r="Q277" s="221">
        <v>0</v>
      </c>
      <c r="R277" s="221">
        <v>1000</v>
      </c>
      <c r="S277" s="222">
        <v>1536</v>
      </c>
      <c r="T277" s="221">
        <v>1536000</v>
      </c>
      <c r="U277" s="221">
        <v>0</v>
      </c>
      <c r="V277" s="221">
        <v>0</v>
      </c>
      <c r="W277" s="221">
        <v>0</v>
      </c>
      <c r="X277" s="221">
        <v>0</v>
      </c>
      <c r="Y277" s="221">
        <v>0</v>
      </c>
      <c r="Z277" s="221">
        <v>0</v>
      </c>
      <c r="AA277" s="221">
        <v>0</v>
      </c>
      <c r="AB277" s="221">
        <v>0</v>
      </c>
      <c r="AC277" s="221">
        <v>0</v>
      </c>
      <c r="AD277" s="221">
        <v>0</v>
      </c>
      <c r="AE277" s="220"/>
      <c r="AF277" s="220"/>
      <c r="AG277" s="222">
        <v>0</v>
      </c>
      <c r="AH277" s="224">
        <v>24</v>
      </c>
      <c r="AI277" s="224">
        <v>31</v>
      </c>
      <c r="AJ277" s="224">
        <v>24</v>
      </c>
      <c r="AK277" s="224">
        <v>360</v>
      </c>
      <c r="AL277" s="220"/>
      <c r="AM277" s="222"/>
      <c r="AN277" s="220"/>
      <c r="AO277" s="222"/>
      <c r="AP277" s="222">
        <v>0</v>
      </c>
      <c r="AQ277" s="222">
        <v>0</v>
      </c>
      <c r="AR277" s="224">
        <v>0</v>
      </c>
      <c r="AS277" s="224">
        <v>0</v>
      </c>
      <c r="AT277" s="221">
        <v>0</v>
      </c>
      <c r="AU277" s="221">
        <v>0</v>
      </c>
      <c r="AV277" s="221">
        <v>0</v>
      </c>
      <c r="AW277" s="221">
        <v>0</v>
      </c>
      <c r="AX277" s="221">
        <v>0</v>
      </c>
      <c r="AY277" s="221">
        <v>0</v>
      </c>
      <c r="AZ277" s="221">
        <v>0</v>
      </c>
      <c r="BA277" s="221">
        <v>0</v>
      </c>
      <c r="BB277" s="221">
        <v>0</v>
      </c>
      <c r="BC277" s="221">
        <v>0</v>
      </c>
      <c r="BD277" s="221">
        <v>0</v>
      </c>
      <c r="BE277" s="221">
        <v>0</v>
      </c>
      <c r="BF277" s="221">
        <v>0</v>
      </c>
      <c r="BG277" s="221">
        <v>0</v>
      </c>
      <c r="BH277" s="221">
        <v>0</v>
      </c>
      <c r="BI277" s="221">
        <v>0</v>
      </c>
      <c r="BJ277" s="221">
        <v>0</v>
      </c>
      <c r="BK277" s="221">
        <v>0</v>
      </c>
      <c r="BL277" s="221">
        <v>0</v>
      </c>
      <c r="BM277" s="221">
        <v>0</v>
      </c>
      <c r="BN277" s="221">
        <v>0</v>
      </c>
      <c r="BO277" s="221">
        <v>0</v>
      </c>
      <c r="BP277" s="221">
        <v>0</v>
      </c>
      <c r="BQ277" s="213" t="s">
        <v>102</v>
      </c>
    </row>
    <row r="278" spans="1:69" x14ac:dyDescent="0.3">
      <c r="A278" s="220">
        <v>46438</v>
      </c>
      <c r="B278" s="221">
        <v>1000</v>
      </c>
      <c r="C278" s="222"/>
      <c r="D278" s="221">
        <v>1000</v>
      </c>
      <c r="E278" s="222"/>
      <c r="F278" s="222"/>
      <c r="G278" s="222">
        <v>1</v>
      </c>
      <c r="H278" s="222"/>
      <c r="I278" s="221">
        <v>0</v>
      </c>
      <c r="J278" s="221">
        <v>0</v>
      </c>
      <c r="K278" s="221">
        <v>0</v>
      </c>
      <c r="L278" s="221">
        <v>1000</v>
      </c>
      <c r="M278" s="223"/>
      <c r="N278" s="221">
        <v>0</v>
      </c>
      <c r="O278" s="221">
        <v>0</v>
      </c>
      <c r="P278" s="221">
        <v>0</v>
      </c>
      <c r="Q278" s="221">
        <v>0</v>
      </c>
      <c r="R278" s="221">
        <v>1000</v>
      </c>
      <c r="S278" s="222">
        <v>1536</v>
      </c>
      <c r="T278" s="221">
        <v>1536000</v>
      </c>
      <c r="U278" s="221">
        <v>0</v>
      </c>
      <c r="V278" s="221">
        <v>0</v>
      </c>
      <c r="W278" s="221">
        <v>0</v>
      </c>
      <c r="X278" s="221">
        <v>0</v>
      </c>
      <c r="Y278" s="221">
        <v>0</v>
      </c>
      <c r="Z278" s="221">
        <v>0</v>
      </c>
      <c r="AA278" s="221">
        <v>0</v>
      </c>
      <c r="AB278" s="221">
        <v>0</v>
      </c>
      <c r="AC278" s="221">
        <v>0</v>
      </c>
      <c r="AD278" s="221">
        <v>0</v>
      </c>
      <c r="AE278" s="220"/>
      <c r="AF278" s="220"/>
      <c r="AG278" s="222">
        <v>0</v>
      </c>
      <c r="AH278" s="224">
        <v>25</v>
      </c>
      <c r="AI278" s="224">
        <v>31</v>
      </c>
      <c r="AJ278" s="224">
        <v>25</v>
      </c>
      <c r="AK278" s="224">
        <v>360</v>
      </c>
      <c r="AL278" s="220"/>
      <c r="AM278" s="222"/>
      <c r="AN278" s="220"/>
      <c r="AO278" s="222"/>
      <c r="AP278" s="222">
        <v>0</v>
      </c>
      <c r="AQ278" s="222">
        <v>0</v>
      </c>
      <c r="AR278" s="224">
        <v>0</v>
      </c>
      <c r="AS278" s="224">
        <v>0</v>
      </c>
      <c r="AT278" s="221">
        <v>0</v>
      </c>
      <c r="AU278" s="221">
        <v>0</v>
      </c>
      <c r="AV278" s="221">
        <v>0</v>
      </c>
      <c r="AW278" s="221">
        <v>0</v>
      </c>
      <c r="AX278" s="221">
        <v>0</v>
      </c>
      <c r="AY278" s="221">
        <v>0</v>
      </c>
      <c r="AZ278" s="221">
        <v>0</v>
      </c>
      <c r="BA278" s="221">
        <v>0</v>
      </c>
      <c r="BB278" s="221">
        <v>0</v>
      </c>
      <c r="BC278" s="221">
        <v>0</v>
      </c>
      <c r="BD278" s="221">
        <v>0</v>
      </c>
      <c r="BE278" s="221">
        <v>0</v>
      </c>
      <c r="BF278" s="221">
        <v>0</v>
      </c>
      <c r="BG278" s="221">
        <v>0</v>
      </c>
      <c r="BH278" s="221">
        <v>0</v>
      </c>
      <c r="BI278" s="221">
        <v>0</v>
      </c>
      <c r="BJ278" s="221">
        <v>0</v>
      </c>
      <c r="BK278" s="221">
        <v>0</v>
      </c>
      <c r="BL278" s="221">
        <v>0</v>
      </c>
      <c r="BM278" s="221">
        <v>0</v>
      </c>
      <c r="BN278" s="221">
        <v>0</v>
      </c>
      <c r="BO278" s="221">
        <v>0</v>
      </c>
      <c r="BP278" s="221">
        <v>0</v>
      </c>
      <c r="BQ278" s="213" t="s">
        <v>102</v>
      </c>
    </row>
    <row r="279" spans="1:69" x14ac:dyDescent="0.3">
      <c r="A279" s="220">
        <v>46439</v>
      </c>
      <c r="B279" s="221">
        <v>1000</v>
      </c>
      <c r="C279" s="222"/>
      <c r="D279" s="221">
        <v>1000</v>
      </c>
      <c r="E279" s="222"/>
      <c r="F279" s="222"/>
      <c r="G279" s="222">
        <v>1</v>
      </c>
      <c r="H279" s="222"/>
      <c r="I279" s="221">
        <v>0</v>
      </c>
      <c r="J279" s="221">
        <v>0</v>
      </c>
      <c r="K279" s="221">
        <v>0</v>
      </c>
      <c r="L279" s="221">
        <v>1000</v>
      </c>
      <c r="M279" s="223"/>
      <c r="N279" s="221">
        <v>0</v>
      </c>
      <c r="O279" s="221">
        <v>0</v>
      </c>
      <c r="P279" s="221">
        <v>0</v>
      </c>
      <c r="Q279" s="221">
        <v>0</v>
      </c>
      <c r="R279" s="221">
        <v>1000</v>
      </c>
      <c r="S279" s="222">
        <v>1536</v>
      </c>
      <c r="T279" s="221">
        <v>1536000</v>
      </c>
      <c r="U279" s="221">
        <v>0</v>
      </c>
      <c r="V279" s="221">
        <v>0</v>
      </c>
      <c r="W279" s="221">
        <v>0</v>
      </c>
      <c r="X279" s="221">
        <v>0</v>
      </c>
      <c r="Y279" s="221">
        <v>0</v>
      </c>
      <c r="Z279" s="221">
        <v>0</v>
      </c>
      <c r="AA279" s="221">
        <v>0</v>
      </c>
      <c r="AB279" s="221">
        <v>0</v>
      </c>
      <c r="AC279" s="221">
        <v>0</v>
      </c>
      <c r="AD279" s="221">
        <v>0</v>
      </c>
      <c r="AE279" s="220"/>
      <c r="AF279" s="220"/>
      <c r="AG279" s="222">
        <v>0</v>
      </c>
      <c r="AH279" s="224">
        <v>26</v>
      </c>
      <c r="AI279" s="224">
        <v>31</v>
      </c>
      <c r="AJ279" s="224">
        <v>26</v>
      </c>
      <c r="AK279" s="224">
        <v>360</v>
      </c>
      <c r="AL279" s="220"/>
      <c r="AM279" s="222"/>
      <c r="AN279" s="220"/>
      <c r="AO279" s="222"/>
      <c r="AP279" s="222">
        <v>0</v>
      </c>
      <c r="AQ279" s="222">
        <v>0</v>
      </c>
      <c r="AR279" s="224">
        <v>0</v>
      </c>
      <c r="AS279" s="224">
        <v>0</v>
      </c>
      <c r="AT279" s="221">
        <v>0</v>
      </c>
      <c r="AU279" s="221">
        <v>0</v>
      </c>
      <c r="AV279" s="221">
        <v>0</v>
      </c>
      <c r="AW279" s="221">
        <v>0</v>
      </c>
      <c r="AX279" s="221">
        <v>0</v>
      </c>
      <c r="AY279" s="221">
        <v>0</v>
      </c>
      <c r="AZ279" s="221">
        <v>0</v>
      </c>
      <c r="BA279" s="221">
        <v>0</v>
      </c>
      <c r="BB279" s="221">
        <v>0</v>
      </c>
      <c r="BC279" s="221">
        <v>0</v>
      </c>
      <c r="BD279" s="221">
        <v>0</v>
      </c>
      <c r="BE279" s="221">
        <v>0</v>
      </c>
      <c r="BF279" s="221">
        <v>0</v>
      </c>
      <c r="BG279" s="221">
        <v>0</v>
      </c>
      <c r="BH279" s="221">
        <v>0</v>
      </c>
      <c r="BI279" s="221">
        <v>0</v>
      </c>
      <c r="BJ279" s="221">
        <v>0</v>
      </c>
      <c r="BK279" s="221">
        <v>0</v>
      </c>
      <c r="BL279" s="221">
        <v>0</v>
      </c>
      <c r="BM279" s="221">
        <v>0</v>
      </c>
      <c r="BN279" s="221">
        <v>0</v>
      </c>
      <c r="BO279" s="221">
        <v>0</v>
      </c>
      <c r="BP279" s="221">
        <v>0</v>
      </c>
      <c r="BQ279" s="213" t="s">
        <v>102</v>
      </c>
    </row>
    <row r="280" spans="1:69" x14ac:dyDescent="0.3">
      <c r="A280" s="220">
        <v>46440</v>
      </c>
      <c r="B280" s="221">
        <v>1000</v>
      </c>
      <c r="C280" s="222"/>
      <c r="D280" s="221">
        <v>1000</v>
      </c>
      <c r="E280" s="222"/>
      <c r="F280" s="222"/>
      <c r="G280" s="222">
        <v>1</v>
      </c>
      <c r="H280" s="222"/>
      <c r="I280" s="221">
        <v>0</v>
      </c>
      <c r="J280" s="221">
        <v>0</v>
      </c>
      <c r="K280" s="221">
        <v>0</v>
      </c>
      <c r="L280" s="221">
        <v>1000</v>
      </c>
      <c r="M280" s="223"/>
      <c r="N280" s="221">
        <v>0</v>
      </c>
      <c r="O280" s="221">
        <v>0</v>
      </c>
      <c r="P280" s="221">
        <v>0</v>
      </c>
      <c r="Q280" s="221">
        <v>0</v>
      </c>
      <c r="R280" s="221">
        <v>1000</v>
      </c>
      <c r="S280" s="222">
        <v>1536</v>
      </c>
      <c r="T280" s="221">
        <v>1536000</v>
      </c>
      <c r="U280" s="221">
        <v>0</v>
      </c>
      <c r="V280" s="221">
        <v>0</v>
      </c>
      <c r="W280" s="221">
        <v>0</v>
      </c>
      <c r="X280" s="221">
        <v>0</v>
      </c>
      <c r="Y280" s="221">
        <v>0</v>
      </c>
      <c r="Z280" s="221">
        <v>0</v>
      </c>
      <c r="AA280" s="221">
        <v>0</v>
      </c>
      <c r="AB280" s="221">
        <v>0</v>
      </c>
      <c r="AC280" s="221">
        <v>0</v>
      </c>
      <c r="AD280" s="221">
        <v>0</v>
      </c>
      <c r="AE280" s="220"/>
      <c r="AF280" s="220"/>
      <c r="AG280" s="222">
        <v>0</v>
      </c>
      <c r="AH280" s="224">
        <v>27</v>
      </c>
      <c r="AI280" s="224">
        <v>31</v>
      </c>
      <c r="AJ280" s="224">
        <v>27</v>
      </c>
      <c r="AK280" s="224">
        <v>360</v>
      </c>
      <c r="AL280" s="220"/>
      <c r="AM280" s="222"/>
      <c r="AN280" s="220"/>
      <c r="AO280" s="222"/>
      <c r="AP280" s="222">
        <v>0</v>
      </c>
      <c r="AQ280" s="222">
        <v>0</v>
      </c>
      <c r="AR280" s="224">
        <v>0</v>
      </c>
      <c r="AS280" s="224">
        <v>0</v>
      </c>
      <c r="AT280" s="221">
        <v>0</v>
      </c>
      <c r="AU280" s="221">
        <v>0</v>
      </c>
      <c r="AV280" s="221">
        <v>0</v>
      </c>
      <c r="AW280" s="221">
        <v>0</v>
      </c>
      <c r="AX280" s="221">
        <v>0</v>
      </c>
      <c r="AY280" s="221">
        <v>0</v>
      </c>
      <c r="AZ280" s="221">
        <v>0</v>
      </c>
      <c r="BA280" s="221">
        <v>0</v>
      </c>
      <c r="BB280" s="221">
        <v>0</v>
      </c>
      <c r="BC280" s="221">
        <v>0</v>
      </c>
      <c r="BD280" s="221">
        <v>0</v>
      </c>
      <c r="BE280" s="221">
        <v>0</v>
      </c>
      <c r="BF280" s="221">
        <v>0</v>
      </c>
      <c r="BG280" s="221">
        <v>0</v>
      </c>
      <c r="BH280" s="221">
        <v>0</v>
      </c>
      <c r="BI280" s="221">
        <v>0</v>
      </c>
      <c r="BJ280" s="221">
        <v>0</v>
      </c>
      <c r="BK280" s="221">
        <v>0</v>
      </c>
      <c r="BL280" s="221">
        <v>0</v>
      </c>
      <c r="BM280" s="221">
        <v>0</v>
      </c>
      <c r="BN280" s="221">
        <v>0</v>
      </c>
      <c r="BO280" s="221">
        <v>0</v>
      </c>
      <c r="BP280" s="221">
        <v>0</v>
      </c>
      <c r="BQ280" s="213" t="s">
        <v>102</v>
      </c>
    </row>
    <row r="281" spans="1:69" x14ac:dyDescent="0.3">
      <c r="A281" s="220">
        <v>46441</v>
      </c>
      <c r="B281" s="221">
        <v>1000</v>
      </c>
      <c r="C281" s="222"/>
      <c r="D281" s="221">
        <v>1000</v>
      </c>
      <c r="E281" s="222"/>
      <c r="F281" s="222"/>
      <c r="G281" s="222">
        <v>1</v>
      </c>
      <c r="H281" s="222"/>
      <c r="I281" s="221">
        <v>0</v>
      </c>
      <c r="J281" s="221">
        <v>0</v>
      </c>
      <c r="K281" s="221">
        <v>0</v>
      </c>
      <c r="L281" s="221">
        <v>1000</v>
      </c>
      <c r="M281" s="223"/>
      <c r="N281" s="221">
        <v>0</v>
      </c>
      <c r="O281" s="221">
        <v>0</v>
      </c>
      <c r="P281" s="221">
        <v>0</v>
      </c>
      <c r="Q281" s="221">
        <v>0</v>
      </c>
      <c r="R281" s="221">
        <v>1000</v>
      </c>
      <c r="S281" s="222">
        <v>1536</v>
      </c>
      <c r="T281" s="221">
        <v>1536000</v>
      </c>
      <c r="U281" s="221">
        <v>0</v>
      </c>
      <c r="V281" s="221">
        <v>0</v>
      </c>
      <c r="W281" s="221">
        <v>0</v>
      </c>
      <c r="X281" s="221">
        <v>0</v>
      </c>
      <c r="Y281" s="221">
        <v>0</v>
      </c>
      <c r="Z281" s="221">
        <v>0</v>
      </c>
      <c r="AA281" s="221">
        <v>0</v>
      </c>
      <c r="AB281" s="221">
        <v>0</v>
      </c>
      <c r="AC281" s="221">
        <v>0</v>
      </c>
      <c r="AD281" s="221">
        <v>0</v>
      </c>
      <c r="AE281" s="220"/>
      <c r="AF281" s="220"/>
      <c r="AG281" s="222">
        <v>0</v>
      </c>
      <c r="AH281" s="224">
        <v>28</v>
      </c>
      <c r="AI281" s="224">
        <v>31</v>
      </c>
      <c r="AJ281" s="224">
        <v>28</v>
      </c>
      <c r="AK281" s="224">
        <v>360</v>
      </c>
      <c r="AL281" s="220"/>
      <c r="AM281" s="222"/>
      <c r="AN281" s="220"/>
      <c r="AO281" s="222"/>
      <c r="AP281" s="222">
        <v>0</v>
      </c>
      <c r="AQ281" s="222">
        <v>0</v>
      </c>
      <c r="AR281" s="224">
        <v>0</v>
      </c>
      <c r="AS281" s="224">
        <v>0</v>
      </c>
      <c r="AT281" s="221">
        <v>0</v>
      </c>
      <c r="AU281" s="221">
        <v>0</v>
      </c>
      <c r="AV281" s="221">
        <v>0</v>
      </c>
      <c r="AW281" s="221">
        <v>0</v>
      </c>
      <c r="AX281" s="221">
        <v>0</v>
      </c>
      <c r="AY281" s="221">
        <v>0</v>
      </c>
      <c r="AZ281" s="221">
        <v>0</v>
      </c>
      <c r="BA281" s="221">
        <v>0</v>
      </c>
      <c r="BB281" s="221">
        <v>0</v>
      </c>
      <c r="BC281" s="221">
        <v>0</v>
      </c>
      <c r="BD281" s="221">
        <v>0</v>
      </c>
      <c r="BE281" s="221">
        <v>0</v>
      </c>
      <c r="BF281" s="221">
        <v>0</v>
      </c>
      <c r="BG281" s="221">
        <v>0</v>
      </c>
      <c r="BH281" s="221">
        <v>0</v>
      </c>
      <c r="BI281" s="221">
        <v>0</v>
      </c>
      <c r="BJ281" s="221">
        <v>0</v>
      </c>
      <c r="BK281" s="221">
        <v>0</v>
      </c>
      <c r="BL281" s="221">
        <v>0</v>
      </c>
      <c r="BM281" s="221">
        <v>0</v>
      </c>
      <c r="BN281" s="221">
        <v>0</v>
      </c>
      <c r="BO281" s="221">
        <v>0</v>
      </c>
      <c r="BP281" s="221">
        <v>0</v>
      </c>
      <c r="BQ281" s="213" t="s">
        <v>102</v>
      </c>
    </row>
    <row r="282" spans="1:69" x14ac:dyDescent="0.3">
      <c r="A282" s="220">
        <v>46442</v>
      </c>
      <c r="B282" s="221">
        <v>1000</v>
      </c>
      <c r="C282" s="222"/>
      <c r="D282" s="221">
        <v>1000</v>
      </c>
      <c r="E282" s="222"/>
      <c r="F282" s="222"/>
      <c r="G282" s="222">
        <v>1</v>
      </c>
      <c r="H282" s="222"/>
      <c r="I282" s="221">
        <v>0</v>
      </c>
      <c r="J282" s="221">
        <v>0</v>
      </c>
      <c r="K282" s="221">
        <v>0</v>
      </c>
      <c r="L282" s="221">
        <v>1000</v>
      </c>
      <c r="M282" s="223"/>
      <c r="N282" s="221">
        <v>0</v>
      </c>
      <c r="O282" s="221">
        <v>0</v>
      </c>
      <c r="P282" s="221">
        <v>0</v>
      </c>
      <c r="Q282" s="221">
        <v>0</v>
      </c>
      <c r="R282" s="221">
        <v>1000</v>
      </c>
      <c r="S282" s="222">
        <v>1536</v>
      </c>
      <c r="T282" s="221">
        <v>1536000</v>
      </c>
      <c r="U282" s="221">
        <v>0</v>
      </c>
      <c r="V282" s="221">
        <v>0</v>
      </c>
      <c r="W282" s="221">
        <v>0</v>
      </c>
      <c r="X282" s="221">
        <v>0</v>
      </c>
      <c r="Y282" s="221">
        <v>0</v>
      </c>
      <c r="Z282" s="221">
        <v>0</v>
      </c>
      <c r="AA282" s="221">
        <v>0</v>
      </c>
      <c r="AB282" s="221">
        <v>0</v>
      </c>
      <c r="AC282" s="221">
        <v>0</v>
      </c>
      <c r="AD282" s="221">
        <v>0</v>
      </c>
      <c r="AE282" s="220"/>
      <c r="AF282" s="220"/>
      <c r="AG282" s="222">
        <v>0</v>
      </c>
      <c r="AH282" s="224">
        <v>29</v>
      </c>
      <c r="AI282" s="224">
        <v>31</v>
      </c>
      <c r="AJ282" s="224">
        <v>29</v>
      </c>
      <c r="AK282" s="224">
        <v>360</v>
      </c>
      <c r="AL282" s="220"/>
      <c r="AM282" s="222"/>
      <c r="AN282" s="220"/>
      <c r="AO282" s="222"/>
      <c r="AP282" s="222">
        <v>0</v>
      </c>
      <c r="AQ282" s="222">
        <v>0</v>
      </c>
      <c r="AR282" s="224">
        <v>0</v>
      </c>
      <c r="AS282" s="224">
        <v>0</v>
      </c>
      <c r="AT282" s="221">
        <v>0</v>
      </c>
      <c r="AU282" s="221">
        <v>0</v>
      </c>
      <c r="AV282" s="221">
        <v>0</v>
      </c>
      <c r="AW282" s="221">
        <v>0</v>
      </c>
      <c r="AX282" s="221">
        <v>0</v>
      </c>
      <c r="AY282" s="221">
        <v>0</v>
      </c>
      <c r="AZ282" s="221">
        <v>0</v>
      </c>
      <c r="BA282" s="221">
        <v>0</v>
      </c>
      <c r="BB282" s="221">
        <v>0</v>
      </c>
      <c r="BC282" s="221">
        <v>0</v>
      </c>
      <c r="BD282" s="221">
        <v>0</v>
      </c>
      <c r="BE282" s="221">
        <v>0</v>
      </c>
      <c r="BF282" s="221">
        <v>0</v>
      </c>
      <c r="BG282" s="221">
        <v>0</v>
      </c>
      <c r="BH282" s="221">
        <v>0</v>
      </c>
      <c r="BI282" s="221">
        <v>0</v>
      </c>
      <c r="BJ282" s="221">
        <v>0</v>
      </c>
      <c r="BK282" s="221">
        <v>0</v>
      </c>
      <c r="BL282" s="221">
        <v>0</v>
      </c>
      <c r="BM282" s="221">
        <v>0</v>
      </c>
      <c r="BN282" s="221">
        <v>0</v>
      </c>
      <c r="BO282" s="221">
        <v>0</v>
      </c>
      <c r="BP282" s="221">
        <v>0</v>
      </c>
      <c r="BQ282" s="213" t="s">
        <v>102</v>
      </c>
    </row>
    <row r="283" spans="1:69" x14ac:dyDescent="0.3">
      <c r="A283" s="220">
        <v>46443</v>
      </c>
      <c r="B283" s="221">
        <v>1000</v>
      </c>
      <c r="C283" s="222"/>
      <c r="D283" s="221">
        <v>1000</v>
      </c>
      <c r="E283" s="222"/>
      <c r="F283" s="222"/>
      <c r="G283" s="222">
        <v>1</v>
      </c>
      <c r="H283" s="222"/>
      <c r="I283" s="221">
        <v>0</v>
      </c>
      <c r="J283" s="221">
        <v>0</v>
      </c>
      <c r="K283" s="221">
        <v>0</v>
      </c>
      <c r="L283" s="221">
        <v>1000</v>
      </c>
      <c r="M283" s="223"/>
      <c r="N283" s="221">
        <v>0</v>
      </c>
      <c r="O283" s="221">
        <v>0</v>
      </c>
      <c r="P283" s="221">
        <v>0</v>
      </c>
      <c r="Q283" s="221">
        <v>0</v>
      </c>
      <c r="R283" s="221">
        <v>1000</v>
      </c>
      <c r="S283" s="222">
        <v>1536</v>
      </c>
      <c r="T283" s="221">
        <v>1536000</v>
      </c>
      <c r="U283" s="221">
        <v>0</v>
      </c>
      <c r="V283" s="221">
        <v>0</v>
      </c>
      <c r="W283" s="221">
        <v>0</v>
      </c>
      <c r="X283" s="221">
        <v>0</v>
      </c>
      <c r="Y283" s="221">
        <v>0</v>
      </c>
      <c r="Z283" s="221">
        <v>0</v>
      </c>
      <c r="AA283" s="221">
        <v>0</v>
      </c>
      <c r="AB283" s="221">
        <v>0</v>
      </c>
      <c r="AC283" s="221">
        <v>0</v>
      </c>
      <c r="AD283" s="221">
        <v>0</v>
      </c>
      <c r="AE283" s="220"/>
      <c r="AF283" s="220"/>
      <c r="AG283" s="222">
        <v>0</v>
      </c>
      <c r="AH283" s="224">
        <v>30</v>
      </c>
      <c r="AI283" s="224">
        <v>31</v>
      </c>
      <c r="AJ283" s="224">
        <v>30</v>
      </c>
      <c r="AK283" s="224">
        <v>360</v>
      </c>
      <c r="AL283" s="220"/>
      <c r="AM283" s="222"/>
      <c r="AN283" s="220"/>
      <c r="AO283" s="222"/>
      <c r="AP283" s="222">
        <v>0</v>
      </c>
      <c r="AQ283" s="222">
        <v>0</v>
      </c>
      <c r="AR283" s="224">
        <v>0</v>
      </c>
      <c r="AS283" s="224">
        <v>0</v>
      </c>
      <c r="AT283" s="221">
        <v>0</v>
      </c>
      <c r="AU283" s="221">
        <v>0</v>
      </c>
      <c r="AV283" s="221">
        <v>0</v>
      </c>
      <c r="AW283" s="221">
        <v>0</v>
      </c>
      <c r="AX283" s="221">
        <v>0</v>
      </c>
      <c r="AY283" s="221">
        <v>0</v>
      </c>
      <c r="AZ283" s="221">
        <v>0</v>
      </c>
      <c r="BA283" s="221">
        <v>0</v>
      </c>
      <c r="BB283" s="221">
        <v>0</v>
      </c>
      <c r="BC283" s="221">
        <v>0</v>
      </c>
      <c r="BD283" s="221">
        <v>0</v>
      </c>
      <c r="BE283" s="221">
        <v>0</v>
      </c>
      <c r="BF283" s="221">
        <v>0</v>
      </c>
      <c r="BG283" s="221">
        <v>0</v>
      </c>
      <c r="BH283" s="221">
        <v>0</v>
      </c>
      <c r="BI283" s="221">
        <v>0</v>
      </c>
      <c r="BJ283" s="221">
        <v>0</v>
      </c>
      <c r="BK283" s="221">
        <v>0</v>
      </c>
      <c r="BL283" s="221">
        <v>0</v>
      </c>
      <c r="BM283" s="221">
        <v>0</v>
      </c>
      <c r="BN283" s="221">
        <v>0</v>
      </c>
      <c r="BO283" s="221">
        <v>0</v>
      </c>
      <c r="BP283" s="221">
        <v>0</v>
      </c>
      <c r="BQ283" s="213" t="s">
        <v>102</v>
      </c>
    </row>
    <row r="284" spans="1:69" x14ac:dyDescent="0.3">
      <c r="A284" s="214">
        <v>46444</v>
      </c>
      <c r="B284" s="215">
        <v>1000</v>
      </c>
      <c r="C284" s="216"/>
      <c r="D284" s="215">
        <v>1000</v>
      </c>
      <c r="E284" s="216"/>
      <c r="F284" s="216"/>
      <c r="G284" s="216">
        <v>1</v>
      </c>
      <c r="H284" s="216"/>
      <c r="I284" s="215">
        <v>0</v>
      </c>
      <c r="J284" s="215">
        <v>0</v>
      </c>
      <c r="K284" s="215">
        <v>0</v>
      </c>
      <c r="L284" s="215">
        <v>1000</v>
      </c>
      <c r="M284" s="217">
        <v>0</v>
      </c>
      <c r="N284" s="215">
        <v>0</v>
      </c>
      <c r="O284" s="215">
        <v>0</v>
      </c>
      <c r="P284" s="215">
        <v>0</v>
      </c>
      <c r="Q284" s="215">
        <v>0</v>
      </c>
      <c r="R284" s="215">
        <v>1000</v>
      </c>
      <c r="S284" s="216">
        <v>1536</v>
      </c>
      <c r="T284" s="215">
        <v>1536000</v>
      </c>
      <c r="U284" s="215">
        <v>0</v>
      </c>
      <c r="V284" s="215">
        <v>0</v>
      </c>
      <c r="W284" s="215">
        <v>0</v>
      </c>
      <c r="X284" s="215">
        <v>0</v>
      </c>
      <c r="Y284" s="215">
        <v>0</v>
      </c>
      <c r="Z284" s="215">
        <v>0</v>
      </c>
      <c r="AA284" s="215">
        <v>0</v>
      </c>
      <c r="AB284" s="215">
        <v>0</v>
      </c>
      <c r="AC284" s="215">
        <v>0</v>
      </c>
      <c r="AD284" s="215">
        <v>0</v>
      </c>
      <c r="AE284" s="214"/>
      <c r="AF284" s="214"/>
      <c r="AG284" s="216">
        <v>0</v>
      </c>
      <c r="AH284" s="218">
        <v>31</v>
      </c>
      <c r="AI284" s="218">
        <v>31</v>
      </c>
      <c r="AJ284" s="218">
        <v>31</v>
      </c>
      <c r="AK284" s="218">
        <v>360</v>
      </c>
      <c r="AL284" s="214"/>
      <c r="AM284" s="216"/>
      <c r="AN284" s="214"/>
      <c r="AO284" s="216"/>
      <c r="AP284" s="216">
        <v>0</v>
      </c>
      <c r="AQ284" s="216">
        <v>0</v>
      </c>
      <c r="AR284" s="218">
        <v>0</v>
      </c>
      <c r="AS284" s="218">
        <v>0</v>
      </c>
      <c r="AT284" s="215">
        <v>0</v>
      </c>
      <c r="AU284" s="215">
        <v>0</v>
      </c>
      <c r="AV284" s="215">
        <v>0</v>
      </c>
      <c r="AW284" s="215">
        <v>0</v>
      </c>
      <c r="AX284" s="215">
        <v>0</v>
      </c>
      <c r="AY284" s="215">
        <v>0</v>
      </c>
      <c r="AZ284" s="215">
        <v>0</v>
      </c>
      <c r="BA284" s="215">
        <v>0</v>
      </c>
      <c r="BB284" s="215">
        <v>0</v>
      </c>
      <c r="BC284" s="215">
        <v>0</v>
      </c>
      <c r="BD284" s="215">
        <v>0</v>
      </c>
      <c r="BE284" s="215">
        <v>0</v>
      </c>
      <c r="BF284" s="215">
        <v>0</v>
      </c>
      <c r="BG284" s="215">
        <v>0</v>
      </c>
      <c r="BH284" s="215">
        <v>0</v>
      </c>
      <c r="BI284" s="215">
        <v>0</v>
      </c>
      <c r="BJ284" s="215">
        <v>0</v>
      </c>
      <c r="BK284" s="215">
        <v>0</v>
      </c>
      <c r="BL284" s="215">
        <v>0</v>
      </c>
      <c r="BM284" s="215">
        <v>0</v>
      </c>
      <c r="BN284" s="215">
        <v>0</v>
      </c>
      <c r="BO284" s="215">
        <v>0</v>
      </c>
      <c r="BP284" s="215">
        <v>0</v>
      </c>
      <c r="BQ284" s="219" t="s">
        <v>102</v>
      </c>
    </row>
    <row r="285" spans="1:69" x14ac:dyDescent="0.3">
      <c r="A285" s="220">
        <v>46445</v>
      </c>
      <c r="B285" s="221">
        <v>1000</v>
      </c>
      <c r="C285" s="222"/>
      <c r="D285" s="221">
        <v>1000</v>
      </c>
      <c r="E285" s="222"/>
      <c r="F285" s="222"/>
      <c r="G285" s="222">
        <v>1</v>
      </c>
      <c r="H285" s="222"/>
      <c r="I285" s="221">
        <v>0</v>
      </c>
      <c r="J285" s="221">
        <v>0</v>
      </c>
      <c r="K285" s="221">
        <v>0</v>
      </c>
      <c r="L285" s="221">
        <v>1000</v>
      </c>
      <c r="M285" s="223"/>
      <c r="N285" s="221">
        <v>0</v>
      </c>
      <c r="O285" s="221">
        <v>0</v>
      </c>
      <c r="P285" s="221">
        <v>0</v>
      </c>
      <c r="Q285" s="221">
        <v>0</v>
      </c>
      <c r="R285" s="221">
        <v>1000</v>
      </c>
      <c r="S285" s="222">
        <v>1536</v>
      </c>
      <c r="T285" s="221">
        <v>1536000</v>
      </c>
      <c r="U285" s="221">
        <v>0</v>
      </c>
      <c r="V285" s="221">
        <v>0</v>
      </c>
      <c r="W285" s="221">
        <v>0</v>
      </c>
      <c r="X285" s="221">
        <v>0</v>
      </c>
      <c r="Y285" s="221">
        <v>0</v>
      </c>
      <c r="Z285" s="221">
        <v>0</v>
      </c>
      <c r="AA285" s="221">
        <v>0</v>
      </c>
      <c r="AB285" s="221">
        <v>0</v>
      </c>
      <c r="AC285" s="221">
        <v>0</v>
      </c>
      <c r="AD285" s="221">
        <v>0</v>
      </c>
      <c r="AE285" s="220"/>
      <c r="AF285" s="220"/>
      <c r="AG285" s="222">
        <v>0</v>
      </c>
      <c r="AH285" s="224">
        <v>1</v>
      </c>
      <c r="AI285" s="224">
        <v>31</v>
      </c>
      <c r="AJ285" s="224">
        <v>1</v>
      </c>
      <c r="AK285" s="224">
        <v>360</v>
      </c>
      <c r="AL285" s="220"/>
      <c r="AM285" s="222"/>
      <c r="AN285" s="220"/>
      <c r="AO285" s="222"/>
      <c r="AP285" s="222">
        <v>0</v>
      </c>
      <c r="AQ285" s="222">
        <v>0</v>
      </c>
      <c r="AR285" s="224">
        <v>0</v>
      </c>
      <c r="AS285" s="224">
        <v>0</v>
      </c>
      <c r="AT285" s="221">
        <v>0</v>
      </c>
      <c r="AU285" s="221">
        <v>0</v>
      </c>
      <c r="AV285" s="221">
        <v>0</v>
      </c>
      <c r="AW285" s="221">
        <v>0</v>
      </c>
      <c r="AX285" s="221">
        <v>0</v>
      </c>
      <c r="AY285" s="221">
        <v>0</v>
      </c>
      <c r="AZ285" s="221">
        <v>0</v>
      </c>
      <c r="BA285" s="221">
        <v>0</v>
      </c>
      <c r="BB285" s="221">
        <v>0</v>
      </c>
      <c r="BC285" s="221">
        <v>0</v>
      </c>
      <c r="BD285" s="221">
        <v>0</v>
      </c>
      <c r="BE285" s="221">
        <v>0</v>
      </c>
      <c r="BF285" s="221">
        <v>0</v>
      </c>
      <c r="BG285" s="221">
        <v>0</v>
      </c>
      <c r="BH285" s="221">
        <v>0</v>
      </c>
      <c r="BI285" s="221">
        <v>0</v>
      </c>
      <c r="BJ285" s="221">
        <v>0</v>
      </c>
      <c r="BK285" s="221">
        <v>0</v>
      </c>
      <c r="BL285" s="221">
        <v>0</v>
      </c>
      <c r="BM285" s="221">
        <v>0</v>
      </c>
      <c r="BN285" s="221">
        <v>0</v>
      </c>
      <c r="BO285" s="221">
        <v>0</v>
      </c>
      <c r="BP285" s="221">
        <v>0</v>
      </c>
      <c r="BQ285" s="213" t="s">
        <v>102</v>
      </c>
    </row>
    <row r="286" spans="1:69" x14ac:dyDescent="0.3">
      <c r="A286" s="220">
        <v>46446</v>
      </c>
      <c r="B286" s="221">
        <v>1000</v>
      </c>
      <c r="C286" s="222"/>
      <c r="D286" s="221">
        <v>1000</v>
      </c>
      <c r="E286" s="222"/>
      <c r="F286" s="222"/>
      <c r="G286" s="222">
        <v>1</v>
      </c>
      <c r="H286" s="222"/>
      <c r="I286" s="221">
        <v>0</v>
      </c>
      <c r="J286" s="221">
        <v>0</v>
      </c>
      <c r="K286" s="221">
        <v>0</v>
      </c>
      <c r="L286" s="221">
        <v>1000</v>
      </c>
      <c r="M286" s="223"/>
      <c r="N286" s="221">
        <v>0</v>
      </c>
      <c r="O286" s="221">
        <v>0</v>
      </c>
      <c r="P286" s="221">
        <v>0</v>
      </c>
      <c r="Q286" s="221">
        <v>0</v>
      </c>
      <c r="R286" s="221">
        <v>1000</v>
      </c>
      <c r="S286" s="222">
        <v>1536</v>
      </c>
      <c r="T286" s="221">
        <v>1536000</v>
      </c>
      <c r="U286" s="221">
        <v>0</v>
      </c>
      <c r="V286" s="221">
        <v>0</v>
      </c>
      <c r="W286" s="221">
        <v>0</v>
      </c>
      <c r="X286" s="221">
        <v>0</v>
      </c>
      <c r="Y286" s="221">
        <v>0</v>
      </c>
      <c r="Z286" s="221">
        <v>0</v>
      </c>
      <c r="AA286" s="221">
        <v>0</v>
      </c>
      <c r="AB286" s="221">
        <v>0</v>
      </c>
      <c r="AC286" s="221">
        <v>0</v>
      </c>
      <c r="AD286" s="221">
        <v>0</v>
      </c>
      <c r="AE286" s="220"/>
      <c r="AF286" s="220"/>
      <c r="AG286" s="222">
        <v>0</v>
      </c>
      <c r="AH286" s="224">
        <v>2</v>
      </c>
      <c r="AI286" s="224">
        <v>31</v>
      </c>
      <c r="AJ286" s="224">
        <v>2</v>
      </c>
      <c r="AK286" s="224">
        <v>360</v>
      </c>
      <c r="AL286" s="220"/>
      <c r="AM286" s="222"/>
      <c r="AN286" s="220"/>
      <c r="AO286" s="222"/>
      <c r="AP286" s="222">
        <v>0</v>
      </c>
      <c r="AQ286" s="222">
        <v>0</v>
      </c>
      <c r="AR286" s="224">
        <v>0</v>
      </c>
      <c r="AS286" s="224">
        <v>0</v>
      </c>
      <c r="AT286" s="221">
        <v>0</v>
      </c>
      <c r="AU286" s="221">
        <v>0</v>
      </c>
      <c r="AV286" s="221">
        <v>0</v>
      </c>
      <c r="AW286" s="221">
        <v>0</v>
      </c>
      <c r="AX286" s="221">
        <v>0</v>
      </c>
      <c r="AY286" s="221">
        <v>0</v>
      </c>
      <c r="AZ286" s="221">
        <v>0</v>
      </c>
      <c r="BA286" s="221">
        <v>0</v>
      </c>
      <c r="BB286" s="221">
        <v>0</v>
      </c>
      <c r="BC286" s="221">
        <v>0</v>
      </c>
      <c r="BD286" s="221">
        <v>0</v>
      </c>
      <c r="BE286" s="221">
        <v>0</v>
      </c>
      <c r="BF286" s="221">
        <v>0</v>
      </c>
      <c r="BG286" s="221">
        <v>0</v>
      </c>
      <c r="BH286" s="221">
        <v>0</v>
      </c>
      <c r="BI286" s="221">
        <v>0</v>
      </c>
      <c r="BJ286" s="221">
        <v>0</v>
      </c>
      <c r="BK286" s="221">
        <v>0</v>
      </c>
      <c r="BL286" s="221">
        <v>0</v>
      </c>
      <c r="BM286" s="221">
        <v>0</v>
      </c>
      <c r="BN286" s="221">
        <v>0</v>
      </c>
      <c r="BO286" s="221">
        <v>0</v>
      </c>
      <c r="BP286" s="221">
        <v>0</v>
      </c>
      <c r="BQ286" s="213" t="s">
        <v>102</v>
      </c>
    </row>
    <row r="287" spans="1:69" x14ac:dyDescent="0.3">
      <c r="A287" s="220">
        <v>46447</v>
      </c>
      <c r="B287" s="221">
        <v>1000</v>
      </c>
      <c r="C287" s="222"/>
      <c r="D287" s="221">
        <v>1000</v>
      </c>
      <c r="E287" s="222"/>
      <c r="F287" s="222"/>
      <c r="G287" s="222">
        <v>1</v>
      </c>
      <c r="H287" s="222"/>
      <c r="I287" s="221">
        <v>0</v>
      </c>
      <c r="J287" s="221">
        <v>0</v>
      </c>
      <c r="K287" s="221">
        <v>0</v>
      </c>
      <c r="L287" s="221">
        <v>1000</v>
      </c>
      <c r="M287" s="223"/>
      <c r="N287" s="221">
        <v>0</v>
      </c>
      <c r="O287" s="221">
        <v>0</v>
      </c>
      <c r="P287" s="221">
        <v>0</v>
      </c>
      <c r="Q287" s="221">
        <v>0</v>
      </c>
      <c r="R287" s="221">
        <v>1000</v>
      </c>
      <c r="S287" s="222">
        <v>1536</v>
      </c>
      <c r="T287" s="221">
        <v>1536000</v>
      </c>
      <c r="U287" s="221">
        <v>0</v>
      </c>
      <c r="V287" s="221">
        <v>0</v>
      </c>
      <c r="W287" s="221">
        <v>0</v>
      </c>
      <c r="X287" s="221">
        <v>0</v>
      </c>
      <c r="Y287" s="221">
        <v>0</v>
      </c>
      <c r="Z287" s="221">
        <v>0</v>
      </c>
      <c r="AA287" s="221">
        <v>0</v>
      </c>
      <c r="AB287" s="221">
        <v>0</v>
      </c>
      <c r="AC287" s="221">
        <v>0</v>
      </c>
      <c r="AD287" s="221">
        <v>0</v>
      </c>
      <c r="AE287" s="220"/>
      <c r="AF287" s="220"/>
      <c r="AG287" s="222">
        <v>0</v>
      </c>
      <c r="AH287" s="224">
        <v>3</v>
      </c>
      <c r="AI287" s="224">
        <v>31</v>
      </c>
      <c r="AJ287" s="224">
        <v>3</v>
      </c>
      <c r="AK287" s="224">
        <v>360</v>
      </c>
      <c r="AL287" s="220"/>
      <c r="AM287" s="222"/>
      <c r="AN287" s="220"/>
      <c r="AO287" s="222"/>
      <c r="AP287" s="222">
        <v>0</v>
      </c>
      <c r="AQ287" s="222">
        <v>0</v>
      </c>
      <c r="AR287" s="224">
        <v>0</v>
      </c>
      <c r="AS287" s="224">
        <v>0</v>
      </c>
      <c r="AT287" s="221">
        <v>0</v>
      </c>
      <c r="AU287" s="221">
        <v>0</v>
      </c>
      <c r="AV287" s="221">
        <v>0</v>
      </c>
      <c r="AW287" s="221">
        <v>0</v>
      </c>
      <c r="AX287" s="221">
        <v>0</v>
      </c>
      <c r="AY287" s="221">
        <v>0</v>
      </c>
      <c r="AZ287" s="221">
        <v>0</v>
      </c>
      <c r="BA287" s="221">
        <v>0</v>
      </c>
      <c r="BB287" s="221">
        <v>0</v>
      </c>
      <c r="BC287" s="221">
        <v>0</v>
      </c>
      <c r="BD287" s="221">
        <v>0</v>
      </c>
      <c r="BE287" s="221">
        <v>0</v>
      </c>
      <c r="BF287" s="221">
        <v>0</v>
      </c>
      <c r="BG287" s="221">
        <v>0</v>
      </c>
      <c r="BH287" s="221">
        <v>0</v>
      </c>
      <c r="BI287" s="221">
        <v>0</v>
      </c>
      <c r="BJ287" s="221">
        <v>0</v>
      </c>
      <c r="BK287" s="221">
        <v>0</v>
      </c>
      <c r="BL287" s="221">
        <v>0</v>
      </c>
      <c r="BM287" s="221">
        <v>0</v>
      </c>
      <c r="BN287" s="221">
        <v>0</v>
      </c>
      <c r="BO287" s="221">
        <v>0</v>
      </c>
      <c r="BP287" s="221">
        <v>0</v>
      </c>
      <c r="BQ287" s="213" t="s">
        <v>102</v>
      </c>
    </row>
    <row r="288" spans="1:69" x14ac:dyDescent="0.3">
      <c r="A288" s="220">
        <v>46448</v>
      </c>
      <c r="B288" s="221">
        <v>1000</v>
      </c>
      <c r="C288" s="222"/>
      <c r="D288" s="221">
        <v>1000</v>
      </c>
      <c r="E288" s="222"/>
      <c r="F288" s="222"/>
      <c r="G288" s="222">
        <v>1</v>
      </c>
      <c r="H288" s="222"/>
      <c r="I288" s="221">
        <v>0</v>
      </c>
      <c r="J288" s="221">
        <v>0</v>
      </c>
      <c r="K288" s="221">
        <v>0</v>
      </c>
      <c r="L288" s="221">
        <v>1000</v>
      </c>
      <c r="M288" s="223"/>
      <c r="N288" s="221">
        <v>0</v>
      </c>
      <c r="O288" s="221">
        <v>0</v>
      </c>
      <c r="P288" s="221">
        <v>0</v>
      </c>
      <c r="Q288" s="221">
        <v>0</v>
      </c>
      <c r="R288" s="221">
        <v>1000</v>
      </c>
      <c r="S288" s="222">
        <v>1536</v>
      </c>
      <c r="T288" s="221">
        <v>1536000</v>
      </c>
      <c r="U288" s="221">
        <v>0</v>
      </c>
      <c r="V288" s="221">
        <v>0</v>
      </c>
      <c r="W288" s="221">
        <v>0</v>
      </c>
      <c r="X288" s="221">
        <v>0</v>
      </c>
      <c r="Y288" s="221">
        <v>0</v>
      </c>
      <c r="Z288" s="221">
        <v>0</v>
      </c>
      <c r="AA288" s="221">
        <v>0</v>
      </c>
      <c r="AB288" s="221">
        <v>0</v>
      </c>
      <c r="AC288" s="221">
        <v>0</v>
      </c>
      <c r="AD288" s="221">
        <v>0</v>
      </c>
      <c r="AE288" s="220"/>
      <c r="AF288" s="220"/>
      <c r="AG288" s="222">
        <v>0</v>
      </c>
      <c r="AH288" s="224">
        <v>4</v>
      </c>
      <c r="AI288" s="224">
        <v>31</v>
      </c>
      <c r="AJ288" s="224">
        <v>4</v>
      </c>
      <c r="AK288" s="224">
        <v>360</v>
      </c>
      <c r="AL288" s="220"/>
      <c r="AM288" s="222"/>
      <c r="AN288" s="220"/>
      <c r="AO288" s="222"/>
      <c r="AP288" s="222">
        <v>0</v>
      </c>
      <c r="AQ288" s="222">
        <v>0</v>
      </c>
      <c r="AR288" s="224">
        <v>0</v>
      </c>
      <c r="AS288" s="224">
        <v>0</v>
      </c>
      <c r="AT288" s="221">
        <v>0</v>
      </c>
      <c r="AU288" s="221">
        <v>0</v>
      </c>
      <c r="AV288" s="221">
        <v>0</v>
      </c>
      <c r="AW288" s="221">
        <v>0</v>
      </c>
      <c r="AX288" s="221">
        <v>0</v>
      </c>
      <c r="AY288" s="221">
        <v>0</v>
      </c>
      <c r="AZ288" s="221">
        <v>0</v>
      </c>
      <c r="BA288" s="221">
        <v>0</v>
      </c>
      <c r="BB288" s="221">
        <v>0</v>
      </c>
      <c r="BC288" s="221">
        <v>0</v>
      </c>
      <c r="BD288" s="221">
        <v>0</v>
      </c>
      <c r="BE288" s="221">
        <v>0</v>
      </c>
      <c r="BF288" s="221">
        <v>0</v>
      </c>
      <c r="BG288" s="221">
        <v>0</v>
      </c>
      <c r="BH288" s="221">
        <v>0</v>
      </c>
      <c r="BI288" s="221">
        <v>0</v>
      </c>
      <c r="BJ288" s="221">
        <v>0</v>
      </c>
      <c r="BK288" s="221">
        <v>0</v>
      </c>
      <c r="BL288" s="221">
        <v>0</v>
      </c>
      <c r="BM288" s="221">
        <v>0</v>
      </c>
      <c r="BN288" s="221">
        <v>0</v>
      </c>
      <c r="BO288" s="221">
        <v>0</v>
      </c>
      <c r="BP288" s="221">
        <v>0</v>
      </c>
      <c r="BQ288" s="213" t="s">
        <v>102</v>
      </c>
    </row>
    <row r="289" spans="1:69" x14ac:dyDescent="0.3">
      <c r="A289" s="220">
        <v>46449</v>
      </c>
      <c r="B289" s="221">
        <v>1000</v>
      </c>
      <c r="C289" s="222"/>
      <c r="D289" s="221">
        <v>1000</v>
      </c>
      <c r="E289" s="222"/>
      <c r="F289" s="222"/>
      <c r="G289" s="222">
        <v>1</v>
      </c>
      <c r="H289" s="222"/>
      <c r="I289" s="221">
        <v>0</v>
      </c>
      <c r="J289" s="221">
        <v>0</v>
      </c>
      <c r="K289" s="221">
        <v>0</v>
      </c>
      <c r="L289" s="221">
        <v>1000</v>
      </c>
      <c r="M289" s="223"/>
      <c r="N289" s="221">
        <v>0</v>
      </c>
      <c r="O289" s="221">
        <v>0</v>
      </c>
      <c r="P289" s="221">
        <v>0</v>
      </c>
      <c r="Q289" s="221">
        <v>0</v>
      </c>
      <c r="R289" s="221">
        <v>1000</v>
      </c>
      <c r="S289" s="222">
        <v>1536</v>
      </c>
      <c r="T289" s="221">
        <v>1536000</v>
      </c>
      <c r="U289" s="221">
        <v>0</v>
      </c>
      <c r="V289" s="221">
        <v>0</v>
      </c>
      <c r="W289" s="221">
        <v>0</v>
      </c>
      <c r="X289" s="221">
        <v>0</v>
      </c>
      <c r="Y289" s="221">
        <v>0</v>
      </c>
      <c r="Z289" s="221">
        <v>0</v>
      </c>
      <c r="AA289" s="221">
        <v>0</v>
      </c>
      <c r="AB289" s="221">
        <v>0</v>
      </c>
      <c r="AC289" s="221">
        <v>0</v>
      </c>
      <c r="AD289" s="221">
        <v>0</v>
      </c>
      <c r="AE289" s="220"/>
      <c r="AF289" s="220"/>
      <c r="AG289" s="222">
        <v>0</v>
      </c>
      <c r="AH289" s="224">
        <v>5</v>
      </c>
      <c r="AI289" s="224">
        <v>31</v>
      </c>
      <c r="AJ289" s="224">
        <v>5</v>
      </c>
      <c r="AK289" s="224">
        <v>360</v>
      </c>
      <c r="AL289" s="220"/>
      <c r="AM289" s="222"/>
      <c r="AN289" s="220"/>
      <c r="AO289" s="222"/>
      <c r="AP289" s="222">
        <v>0</v>
      </c>
      <c r="AQ289" s="222">
        <v>0</v>
      </c>
      <c r="AR289" s="224">
        <v>0</v>
      </c>
      <c r="AS289" s="224">
        <v>0</v>
      </c>
      <c r="AT289" s="221">
        <v>0</v>
      </c>
      <c r="AU289" s="221">
        <v>0</v>
      </c>
      <c r="AV289" s="221">
        <v>0</v>
      </c>
      <c r="AW289" s="221">
        <v>0</v>
      </c>
      <c r="AX289" s="221">
        <v>0</v>
      </c>
      <c r="AY289" s="221">
        <v>0</v>
      </c>
      <c r="AZ289" s="221">
        <v>0</v>
      </c>
      <c r="BA289" s="221">
        <v>0</v>
      </c>
      <c r="BB289" s="221">
        <v>0</v>
      </c>
      <c r="BC289" s="221">
        <v>0</v>
      </c>
      <c r="BD289" s="221">
        <v>0</v>
      </c>
      <c r="BE289" s="221">
        <v>0</v>
      </c>
      <c r="BF289" s="221">
        <v>0</v>
      </c>
      <c r="BG289" s="221">
        <v>0</v>
      </c>
      <c r="BH289" s="221">
        <v>0</v>
      </c>
      <c r="BI289" s="221">
        <v>0</v>
      </c>
      <c r="BJ289" s="221">
        <v>0</v>
      </c>
      <c r="BK289" s="221">
        <v>0</v>
      </c>
      <c r="BL289" s="221">
        <v>0</v>
      </c>
      <c r="BM289" s="221">
        <v>0</v>
      </c>
      <c r="BN289" s="221">
        <v>0</v>
      </c>
      <c r="BO289" s="221">
        <v>0</v>
      </c>
      <c r="BP289" s="221">
        <v>0</v>
      </c>
      <c r="BQ289" s="213" t="s">
        <v>102</v>
      </c>
    </row>
    <row r="290" spans="1:69" x14ac:dyDescent="0.3">
      <c r="A290" s="220">
        <v>46450</v>
      </c>
      <c r="B290" s="221">
        <v>1000</v>
      </c>
      <c r="C290" s="222"/>
      <c r="D290" s="221">
        <v>1000</v>
      </c>
      <c r="E290" s="222"/>
      <c r="F290" s="222"/>
      <c r="G290" s="222">
        <v>1</v>
      </c>
      <c r="H290" s="222"/>
      <c r="I290" s="221">
        <v>0</v>
      </c>
      <c r="J290" s="221">
        <v>0</v>
      </c>
      <c r="K290" s="221">
        <v>0</v>
      </c>
      <c r="L290" s="221">
        <v>1000</v>
      </c>
      <c r="M290" s="223"/>
      <c r="N290" s="221">
        <v>0</v>
      </c>
      <c r="O290" s="221">
        <v>0</v>
      </c>
      <c r="P290" s="221">
        <v>0</v>
      </c>
      <c r="Q290" s="221">
        <v>0</v>
      </c>
      <c r="R290" s="221">
        <v>1000</v>
      </c>
      <c r="S290" s="222">
        <v>1536</v>
      </c>
      <c r="T290" s="221">
        <v>1536000</v>
      </c>
      <c r="U290" s="221">
        <v>0</v>
      </c>
      <c r="V290" s="221">
        <v>0</v>
      </c>
      <c r="W290" s="221">
        <v>0</v>
      </c>
      <c r="X290" s="221">
        <v>0</v>
      </c>
      <c r="Y290" s="221">
        <v>0</v>
      </c>
      <c r="Z290" s="221">
        <v>0</v>
      </c>
      <c r="AA290" s="221">
        <v>0</v>
      </c>
      <c r="AB290" s="221">
        <v>0</v>
      </c>
      <c r="AC290" s="221">
        <v>0</v>
      </c>
      <c r="AD290" s="221">
        <v>0</v>
      </c>
      <c r="AE290" s="220"/>
      <c r="AF290" s="220"/>
      <c r="AG290" s="222">
        <v>0</v>
      </c>
      <c r="AH290" s="224">
        <v>6</v>
      </c>
      <c r="AI290" s="224">
        <v>31</v>
      </c>
      <c r="AJ290" s="224">
        <v>6</v>
      </c>
      <c r="AK290" s="224">
        <v>360</v>
      </c>
      <c r="AL290" s="220"/>
      <c r="AM290" s="222"/>
      <c r="AN290" s="220"/>
      <c r="AO290" s="222"/>
      <c r="AP290" s="222">
        <v>0</v>
      </c>
      <c r="AQ290" s="222">
        <v>0</v>
      </c>
      <c r="AR290" s="224">
        <v>0</v>
      </c>
      <c r="AS290" s="224">
        <v>0</v>
      </c>
      <c r="AT290" s="221">
        <v>0</v>
      </c>
      <c r="AU290" s="221">
        <v>0</v>
      </c>
      <c r="AV290" s="221">
        <v>0</v>
      </c>
      <c r="AW290" s="221">
        <v>0</v>
      </c>
      <c r="AX290" s="221">
        <v>0</v>
      </c>
      <c r="AY290" s="221">
        <v>0</v>
      </c>
      <c r="AZ290" s="221">
        <v>0</v>
      </c>
      <c r="BA290" s="221">
        <v>0</v>
      </c>
      <c r="BB290" s="221">
        <v>0</v>
      </c>
      <c r="BC290" s="221">
        <v>0</v>
      </c>
      <c r="BD290" s="221">
        <v>0</v>
      </c>
      <c r="BE290" s="221">
        <v>0</v>
      </c>
      <c r="BF290" s="221">
        <v>0</v>
      </c>
      <c r="BG290" s="221">
        <v>0</v>
      </c>
      <c r="BH290" s="221">
        <v>0</v>
      </c>
      <c r="BI290" s="221">
        <v>0</v>
      </c>
      <c r="BJ290" s="221">
        <v>0</v>
      </c>
      <c r="BK290" s="221">
        <v>0</v>
      </c>
      <c r="BL290" s="221">
        <v>0</v>
      </c>
      <c r="BM290" s="221">
        <v>0</v>
      </c>
      <c r="BN290" s="221">
        <v>0</v>
      </c>
      <c r="BO290" s="221">
        <v>0</v>
      </c>
      <c r="BP290" s="221">
        <v>0</v>
      </c>
      <c r="BQ290" s="213" t="s">
        <v>102</v>
      </c>
    </row>
    <row r="291" spans="1:69" x14ac:dyDescent="0.3">
      <c r="A291" s="220">
        <v>46451</v>
      </c>
      <c r="B291" s="221">
        <v>1000</v>
      </c>
      <c r="C291" s="222"/>
      <c r="D291" s="221">
        <v>1000</v>
      </c>
      <c r="E291" s="222"/>
      <c r="F291" s="222"/>
      <c r="G291" s="222">
        <v>1</v>
      </c>
      <c r="H291" s="222"/>
      <c r="I291" s="221">
        <v>0</v>
      </c>
      <c r="J291" s="221">
        <v>0</v>
      </c>
      <c r="K291" s="221">
        <v>0</v>
      </c>
      <c r="L291" s="221">
        <v>1000</v>
      </c>
      <c r="M291" s="223"/>
      <c r="N291" s="221">
        <v>0</v>
      </c>
      <c r="O291" s="221">
        <v>0</v>
      </c>
      <c r="P291" s="221">
        <v>0</v>
      </c>
      <c r="Q291" s="221">
        <v>0</v>
      </c>
      <c r="R291" s="221">
        <v>1000</v>
      </c>
      <c r="S291" s="222">
        <v>1536</v>
      </c>
      <c r="T291" s="221">
        <v>1536000</v>
      </c>
      <c r="U291" s="221">
        <v>0</v>
      </c>
      <c r="V291" s="221">
        <v>0</v>
      </c>
      <c r="W291" s="221">
        <v>0</v>
      </c>
      <c r="X291" s="221">
        <v>0</v>
      </c>
      <c r="Y291" s="221">
        <v>0</v>
      </c>
      <c r="Z291" s="221">
        <v>0</v>
      </c>
      <c r="AA291" s="221">
        <v>0</v>
      </c>
      <c r="AB291" s="221">
        <v>0</v>
      </c>
      <c r="AC291" s="221">
        <v>0</v>
      </c>
      <c r="AD291" s="221">
        <v>0</v>
      </c>
      <c r="AE291" s="220"/>
      <c r="AF291" s="220"/>
      <c r="AG291" s="222">
        <v>0</v>
      </c>
      <c r="AH291" s="224">
        <v>7</v>
      </c>
      <c r="AI291" s="224">
        <v>31</v>
      </c>
      <c r="AJ291" s="224">
        <v>7</v>
      </c>
      <c r="AK291" s="224">
        <v>360</v>
      </c>
      <c r="AL291" s="220"/>
      <c r="AM291" s="222"/>
      <c r="AN291" s="220"/>
      <c r="AO291" s="222"/>
      <c r="AP291" s="222">
        <v>0</v>
      </c>
      <c r="AQ291" s="222">
        <v>0</v>
      </c>
      <c r="AR291" s="224">
        <v>0</v>
      </c>
      <c r="AS291" s="224">
        <v>0</v>
      </c>
      <c r="AT291" s="221">
        <v>0</v>
      </c>
      <c r="AU291" s="221">
        <v>0</v>
      </c>
      <c r="AV291" s="221">
        <v>0</v>
      </c>
      <c r="AW291" s="221">
        <v>0</v>
      </c>
      <c r="AX291" s="221">
        <v>0</v>
      </c>
      <c r="AY291" s="221">
        <v>0</v>
      </c>
      <c r="AZ291" s="221">
        <v>0</v>
      </c>
      <c r="BA291" s="221">
        <v>0</v>
      </c>
      <c r="BB291" s="221">
        <v>0</v>
      </c>
      <c r="BC291" s="221">
        <v>0</v>
      </c>
      <c r="BD291" s="221">
        <v>0</v>
      </c>
      <c r="BE291" s="221">
        <v>0</v>
      </c>
      <c r="BF291" s="221">
        <v>0</v>
      </c>
      <c r="BG291" s="221">
        <v>0</v>
      </c>
      <c r="BH291" s="221">
        <v>0</v>
      </c>
      <c r="BI291" s="221">
        <v>0</v>
      </c>
      <c r="BJ291" s="221">
        <v>0</v>
      </c>
      <c r="BK291" s="221">
        <v>0</v>
      </c>
      <c r="BL291" s="221">
        <v>0</v>
      </c>
      <c r="BM291" s="221">
        <v>0</v>
      </c>
      <c r="BN291" s="221">
        <v>0</v>
      </c>
      <c r="BO291" s="221">
        <v>0</v>
      </c>
      <c r="BP291" s="221">
        <v>0</v>
      </c>
      <c r="BQ291" s="213" t="s">
        <v>102</v>
      </c>
    </row>
    <row r="292" spans="1:69" x14ac:dyDescent="0.3">
      <c r="A292" s="220">
        <v>46452</v>
      </c>
      <c r="B292" s="221">
        <v>1000</v>
      </c>
      <c r="C292" s="222"/>
      <c r="D292" s="221">
        <v>1000</v>
      </c>
      <c r="E292" s="222"/>
      <c r="F292" s="222"/>
      <c r="G292" s="222">
        <v>1</v>
      </c>
      <c r="H292" s="222"/>
      <c r="I292" s="221">
        <v>0</v>
      </c>
      <c r="J292" s="221">
        <v>0</v>
      </c>
      <c r="K292" s="221">
        <v>0</v>
      </c>
      <c r="L292" s="221">
        <v>1000</v>
      </c>
      <c r="M292" s="223"/>
      <c r="N292" s="221">
        <v>0</v>
      </c>
      <c r="O292" s="221">
        <v>0</v>
      </c>
      <c r="P292" s="221">
        <v>0</v>
      </c>
      <c r="Q292" s="221">
        <v>0</v>
      </c>
      <c r="R292" s="221">
        <v>1000</v>
      </c>
      <c r="S292" s="222">
        <v>1536</v>
      </c>
      <c r="T292" s="221">
        <v>1536000</v>
      </c>
      <c r="U292" s="221">
        <v>0</v>
      </c>
      <c r="V292" s="221">
        <v>0</v>
      </c>
      <c r="W292" s="221">
        <v>0</v>
      </c>
      <c r="X292" s="221">
        <v>0</v>
      </c>
      <c r="Y292" s="221">
        <v>0</v>
      </c>
      <c r="Z292" s="221">
        <v>0</v>
      </c>
      <c r="AA292" s="221">
        <v>0</v>
      </c>
      <c r="AB292" s="221">
        <v>0</v>
      </c>
      <c r="AC292" s="221">
        <v>0</v>
      </c>
      <c r="AD292" s="221">
        <v>0</v>
      </c>
      <c r="AE292" s="220"/>
      <c r="AF292" s="220"/>
      <c r="AG292" s="222">
        <v>0</v>
      </c>
      <c r="AH292" s="224">
        <v>8</v>
      </c>
      <c r="AI292" s="224">
        <v>31</v>
      </c>
      <c r="AJ292" s="224">
        <v>8</v>
      </c>
      <c r="AK292" s="224">
        <v>360</v>
      </c>
      <c r="AL292" s="220"/>
      <c r="AM292" s="222"/>
      <c r="AN292" s="220"/>
      <c r="AO292" s="222"/>
      <c r="AP292" s="222">
        <v>0</v>
      </c>
      <c r="AQ292" s="222">
        <v>0</v>
      </c>
      <c r="AR292" s="224">
        <v>0</v>
      </c>
      <c r="AS292" s="224">
        <v>0</v>
      </c>
      <c r="AT292" s="221">
        <v>0</v>
      </c>
      <c r="AU292" s="221">
        <v>0</v>
      </c>
      <c r="AV292" s="221">
        <v>0</v>
      </c>
      <c r="AW292" s="221">
        <v>0</v>
      </c>
      <c r="AX292" s="221">
        <v>0</v>
      </c>
      <c r="AY292" s="221">
        <v>0</v>
      </c>
      <c r="AZ292" s="221">
        <v>0</v>
      </c>
      <c r="BA292" s="221">
        <v>0</v>
      </c>
      <c r="BB292" s="221">
        <v>0</v>
      </c>
      <c r="BC292" s="221">
        <v>0</v>
      </c>
      <c r="BD292" s="221">
        <v>0</v>
      </c>
      <c r="BE292" s="221">
        <v>0</v>
      </c>
      <c r="BF292" s="221">
        <v>0</v>
      </c>
      <c r="BG292" s="221">
        <v>0</v>
      </c>
      <c r="BH292" s="221">
        <v>0</v>
      </c>
      <c r="BI292" s="221">
        <v>0</v>
      </c>
      <c r="BJ292" s="221">
        <v>0</v>
      </c>
      <c r="BK292" s="221">
        <v>0</v>
      </c>
      <c r="BL292" s="221">
        <v>0</v>
      </c>
      <c r="BM292" s="221">
        <v>0</v>
      </c>
      <c r="BN292" s="221">
        <v>0</v>
      </c>
      <c r="BO292" s="221">
        <v>0</v>
      </c>
      <c r="BP292" s="221">
        <v>0</v>
      </c>
      <c r="BQ292" s="213" t="s">
        <v>102</v>
      </c>
    </row>
    <row r="293" spans="1:69" x14ac:dyDescent="0.3">
      <c r="A293" s="220">
        <v>46453</v>
      </c>
      <c r="B293" s="221">
        <v>1000</v>
      </c>
      <c r="C293" s="222"/>
      <c r="D293" s="221">
        <v>1000</v>
      </c>
      <c r="E293" s="222"/>
      <c r="F293" s="222"/>
      <c r="G293" s="222">
        <v>1</v>
      </c>
      <c r="H293" s="222"/>
      <c r="I293" s="221">
        <v>0</v>
      </c>
      <c r="J293" s="221">
        <v>0</v>
      </c>
      <c r="K293" s="221">
        <v>0</v>
      </c>
      <c r="L293" s="221">
        <v>1000</v>
      </c>
      <c r="M293" s="223"/>
      <c r="N293" s="221">
        <v>0</v>
      </c>
      <c r="O293" s="221">
        <v>0</v>
      </c>
      <c r="P293" s="221">
        <v>0</v>
      </c>
      <c r="Q293" s="221">
        <v>0</v>
      </c>
      <c r="R293" s="221">
        <v>1000</v>
      </c>
      <c r="S293" s="222">
        <v>1536</v>
      </c>
      <c r="T293" s="221">
        <v>1536000</v>
      </c>
      <c r="U293" s="221">
        <v>0</v>
      </c>
      <c r="V293" s="221">
        <v>0</v>
      </c>
      <c r="W293" s="221">
        <v>0</v>
      </c>
      <c r="X293" s="221">
        <v>0</v>
      </c>
      <c r="Y293" s="221">
        <v>0</v>
      </c>
      <c r="Z293" s="221">
        <v>0</v>
      </c>
      <c r="AA293" s="221">
        <v>0</v>
      </c>
      <c r="AB293" s="221">
        <v>0</v>
      </c>
      <c r="AC293" s="221">
        <v>0</v>
      </c>
      <c r="AD293" s="221">
        <v>0</v>
      </c>
      <c r="AE293" s="220"/>
      <c r="AF293" s="220"/>
      <c r="AG293" s="222">
        <v>0</v>
      </c>
      <c r="AH293" s="224">
        <v>9</v>
      </c>
      <c r="AI293" s="224">
        <v>31</v>
      </c>
      <c r="AJ293" s="224">
        <v>9</v>
      </c>
      <c r="AK293" s="224">
        <v>360</v>
      </c>
      <c r="AL293" s="220"/>
      <c r="AM293" s="222"/>
      <c r="AN293" s="220"/>
      <c r="AO293" s="222"/>
      <c r="AP293" s="222">
        <v>0</v>
      </c>
      <c r="AQ293" s="222">
        <v>0</v>
      </c>
      <c r="AR293" s="224">
        <v>0</v>
      </c>
      <c r="AS293" s="224">
        <v>0</v>
      </c>
      <c r="AT293" s="221">
        <v>0</v>
      </c>
      <c r="AU293" s="221">
        <v>0</v>
      </c>
      <c r="AV293" s="221">
        <v>0</v>
      </c>
      <c r="AW293" s="221">
        <v>0</v>
      </c>
      <c r="AX293" s="221">
        <v>0</v>
      </c>
      <c r="AY293" s="221">
        <v>0</v>
      </c>
      <c r="AZ293" s="221">
        <v>0</v>
      </c>
      <c r="BA293" s="221">
        <v>0</v>
      </c>
      <c r="BB293" s="221">
        <v>0</v>
      </c>
      <c r="BC293" s="221">
        <v>0</v>
      </c>
      <c r="BD293" s="221">
        <v>0</v>
      </c>
      <c r="BE293" s="221">
        <v>0</v>
      </c>
      <c r="BF293" s="221">
        <v>0</v>
      </c>
      <c r="BG293" s="221">
        <v>0</v>
      </c>
      <c r="BH293" s="221">
        <v>0</v>
      </c>
      <c r="BI293" s="221">
        <v>0</v>
      </c>
      <c r="BJ293" s="221">
        <v>0</v>
      </c>
      <c r="BK293" s="221">
        <v>0</v>
      </c>
      <c r="BL293" s="221">
        <v>0</v>
      </c>
      <c r="BM293" s="221">
        <v>0</v>
      </c>
      <c r="BN293" s="221">
        <v>0</v>
      </c>
      <c r="BO293" s="221">
        <v>0</v>
      </c>
      <c r="BP293" s="221">
        <v>0</v>
      </c>
      <c r="BQ293" s="213" t="s">
        <v>102</v>
      </c>
    </row>
    <row r="294" spans="1:69" x14ac:dyDescent="0.3">
      <c r="A294" s="220">
        <v>46454</v>
      </c>
      <c r="B294" s="221">
        <v>1000</v>
      </c>
      <c r="C294" s="222"/>
      <c r="D294" s="221">
        <v>1000</v>
      </c>
      <c r="E294" s="222"/>
      <c r="F294" s="222"/>
      <c r="G294" s="222">
        <v>1</v>
      </c>
      <c r="H294" s="222"/>
      <c r="I294" s="221">
        <v>0</v>
      </c>
      <c r="J294" s="221">
        <v>0</v>
      </c>
      <c r="K294" s="221">
        <v>0</v>
      </c>
      <c r="L294" s="221">
        <v>1000</v>
      </c>
      <c r="M294" s="223"/>
      <c r="N294" s="221">
        <v>0</v>
      </c>
      <c r="O294" s="221">
        <v>0</v>
      </c>
      <c r="P294" s="221">
        <v>0</v>
      </c>
      <c r="Q294" s="221">
        <v>0</v>
      </c>
      <c r="R294" s="221">
        <v>1000</v>
      </c>
      <c r="S294" s="222">
        <v>1536</v>
      </c>
      <c r="T294" s="221">
        <v>1536000</v>
      </c>
      <c r="U294" s="221">
        <v>0</v>
      </c>
      <c r="V294" s="221">
        <v>0</v>
      </c>
      <c r="W294" s="221">
        <v>0</v>
      </c>
      <c r="X294" s="221">
        <v>0</v>
      </c>
      <c r="Y294" s="221">
        <v>0</v>
      </c>
      <c r="Z294" s="221">
        <v>0</v>
      </c>
      <c r="AA294" s="221">
        <v>0</v>
      </c>
      <c r="AB294" s="221">
        <v>0</v>
      </c>
      <c r="AC294" s="221">
        <v>0</v>
      </c>
      <c r="AD294" s="221">
        <v>0</v>
      </c>
      <c r="AE294" s="220"/>
      <c r="AF294" s="220"/>
      <c r="AG294" s="222">
        <v>0</v>
      </c>
      <c r="AH294" s="224">
        <v>10</v>
      </c>
      <c r="AI294" s="224">
        <v>31</v>
      </c>
      <c r="AJ294" s="224">
        <v>10</v>
      </c>
      <c r="AK294" s="224">
        <v>360</v>
      </c>
      <c r="AL294" s="220"/>
      <c r="AM294" s="222"/>
      <c r="AN294" s="220"/>
      <c r="AO294" s="222"/>
      <c r="AP294" s="222">
        <v>0</v>
      </c>
      <c r="AQ294" s="222">
        <v>0</v>
      </c>
      <c r="AR294" s="224">
        <v>0</v>
      </c>
      <c r="AS294" s="224">
        <v>0</v>
      </c>
      <c r="AT294" s="221">
        <v>0</v>
      </c>
      <c r="AU294" s="221">
        <v>0</v>
      </c>
      <c r="AV294" s="221">
        <v>0</v>
      </c>
      <c r="AW294" s="221">
        <v>0</v>
      </c>
      <c r="AX294" s="221">
        <v>0</v>
      </c>
      <c r="AY294" s="221">
        <v>0</v>
      </c>
      <c r="AZ294" s="221">
        <v>0</v>
      </c>
      <c r="BA294" s="221">
        <v>0</v>
      </c>
      <c r="BB294" s="221">
        <v>0</v>
      </c>
      <c r="BC294" s="221">
        <v>0</v>
      </c>
      <c r="BD294" s="221">
        <v>0</v>
      </c>
      <c r="BE294" s="221">
        <v>0</v>
      </c>
      <c r="BF294" s="221">
        <v>0</v>
      </c>
      <c r="BG294" s="221">
        <v>0</v>
      </c>
      <c r="BH294" s="221">
        <v>0</v>
      </c>
      <c r="BI294" s="221">
        <v>0</v>
      </c>
      <c r="BJ294" s="221">
        <v>0</v>
      </c>
      <c r="BK294" s="221">
        <v>0</v>
      </c>
      <c r="BL294" s="221">
        <v>0</v>
      </c>
      <c r="BM294" s="221">
        <v>0</v>
      </c>
      <c r="BN294" s="221">
        <v>0</v>
      </c>
      <c r="BO294" s="221">
        <v>0</v>
      </c>
      <c r="BP294" s="221">
        <v>0</v>
      </c>
      <c r="BQ294" s="213" t="s">
        <v>102</v>
      </c>
    </row>
    <row r="295" spans="1:69" x14ac:dyDescent="0.3">
      <c r="A295" s="220">
        <v>46455</v>
      </c>
      <c r="B295" s="221">
        <v>1000</v>
      </c>
      <c r="C295" s="222"/>
      <c r="D295" s="221">
        <v>1000</v>
      </c>
      <c r="E295" s="222"/>
      <c r="F295" s="222"/>
      <c r="G295" s="222">
        <v>1</v>
      </c>
      <c r="H295" s="222"/>
      <c r="I295" s="221">
        <v>0</v>
      </c>
      <c r="J295" s="221">
        <v>0</v>
      </c>
      <c r="K295" s="221">
        <v>0</v>
      </c>
      <c r="L295" s="221">
        <v>1000</v>
      </c>
      <c r="M295" s="223"/>
      <c r="N295" s="221">
        <v>0</v>
      </c>
      <c r="O295" s="221">
        <v>0</v>
      </c>
      <c r="P295" s="221">
        <v>0</v>
      </c>
      <c r="Q295" s="221">
        <v>0</v>
      </c>
      <c r="R295" s="221">
        <v>1000</v>
      </c>
      <c r="S295" s="222">
        <v>1536</v>
      </c>
      <c r="T295" s="221">
        <v>1536000</v>
      </c>
      <c r="U295" s="221">
        <v>0</v>
      </c>
      <c r="V295" s="221">
        <v>0</v>
      </c>
      <c r="W295" s="221">
        <v>0</v>
      </c>
      <c r="X295" s="221">
        <v>0</v>
      </c>
      <c r="Y295" s="221">
        <v>0</v>
      </c>
      <c r="Z295" s="221">
        <v>0</v>
      </c>
      <c r="AA295" s="221">
        <v>0</v>
      </c>
      <c r="AB295" s="221">
        <v>0</v>
      </c>
      <c r="AC295" s="221">
        <v>0</v>
      </c>
      <c r="AD295" s="221">
        <v>0</v>
      </c>
      <c r="AE295" s="220"/>
      <c r="AF295" s="220"/>
      <c r="AG295" s="222">
        <v>0</v>
      </c>
      <c r="AH295" s="224">
        <v>11</v>
      </c>
      <c r="AI295" s="224">
        <v>31</v>
      </c>
      <c r="AJ295" s="224">
        <v>11</v>
      </c>
      <c r="AK295" s="224">
        <v>360</v>
      </c>
      <c r="AL295" s="220"/>
      <c r="AM295" s="222"/>
      <c r="AN295" s="220"/>
      <c r="AO295" s="222"/>
      <c r="AP295" s="222">
        <v>0</v>
      </c>
      <c r="AQ295" s="222">
        <v>0</v>
      </c>
      <c r="AR295" s="224">
        <v>0</v>
      </c>
      <c r="AS295" s="224">
        <v>0</v>
      </c>
      <c r="AT295" s="221">
        <v>0</v>
      </c>
      <c r="AU295" s="221">
        <v>0</v>
      </c>
      <c r="AV295" s="221">
        <v>0</v>
      </c>
      <c r="AW295" s="221">
        <v>0</v>
      </c>
      <c r="AX295" s="221">
        <v>0</v>
      </c>
      <c r="AY295" s="221">
        <v>0</v>
      </c>
      <c r="AZ295" s="221">
        <v>0</v>
      </c>
      <c r="BA295" s="221">
        <v>0</v>
      </c>
      <c r="BB295" s="221">
        <v>0</v>
      </c>
      <c r="BC295" s="221">
        <v>0</v>
      </c>
      <c r="BD295" s="221">
        <v>0</v>
      </c>
      <c r="BE295" s="221">
        <v>0</v>
      </c>
      <c r="BF295" s="221">
        <v>0</v>
      </c>
      <c r="BG295" s="221">
        <v>0</v>
      </c>
      <c r="BH295" s="221">
        <v>0</v>
      </c>
      <c r="BI295" s="221">
        <v>0</v>
      </c>
      <c r="BJ295" s="221">
        <v>0</v>
      </c>
      <c r="BK295" s="221">
        <v>0</v>
      </c>
      <c r="BL295" s="221">
        <v>0</v>
      </c>
      <c r="BM295" s="221">
        <v>0</v>
      </c>
      <c r="BN295" s="221">
        <v>0</v>
      </c>
      <c r="BO295" s="221">
        <v>0</v>
      </c>
      <c r="BP295" s="221">
        <v>0</v>
      </c>
      <c r="BQ295" s="213" t="s">
        <v>102</v>
      </c>
    </row>
    <row r="296" spans="1:69" x14ac:dyDescent="0.3">
      <c r="A296" s="220">
        <v>46456</v>
      </c>
      <c r="B296" s="221">
        <v>1000</v>
      </c>
      <c r="C296" s="222"/>
      <c r="D296" s="221">
        <v>1000</v>
      </c>
      <c r="E296" s="222"/>
      <c r="F296" s="222"/>
      <c r="G296" s="222">
        <v>1</v>
      </c>
      <c r="H296" s="222"/>
      <c r="I296" s="221">
        <v>0</v>
      </c>
      <c r="J296" s="221">
        <v>0</v>
      </c>
      <c r="K296" s="221">
        <v>0</v>
      </c>
      <c r="L296" s="221">
        <v>1000</v>
      </c>
      <c r="M296" s="223"/>
      <c r="N296" s="221">
        <v>0</v>
      </c>
      <c r="O296" s="221">
        <v>0</v>
      </c>
      <c r="P296" s="221">
        <v>0</v>
      </c>
      <c r="Q296" s="221">
        <v>0</v>
      </c>
      <c r="R296" s="221">
        <v>1000</v>
      </c>
      <c r="S296" s="222">
        <v>1536</v>
      </c>
      <c r="T296" s="221">
        <v>1536000</v>
      </c>
      <c r="U296" s="221">
        <v>0</v>
      </c>
      <c r="V296" s="221">
        <v>0</v>
      </c>
      <c r="W296" s="221">
        <v>0</v>
      </c>
      <c r="X296" s="221">
        <v>0</v>
      </c>
      <c r="Y296" s="221">
        <v>0</v>
      </c>
      <c r="Z296" s="221">
        <v>0</v>
      </c>
      <c r="AA296" s="221">
        <v>0</v>
      </c>
      <c r="AB296" s="221">
        <v>0</v>
      </c>
      <c r="AC296" s="221">
        <v>0</v>
      </c>
      <c r="AD296" s="221">
        <v>0</v>
      </c>
      <c r="AE296" s="220"/>
      <c r="AF296" s="220"/>
      <c r="AG296" s="222">
        <v>0</v>
      </c>
      <c r="AH296" s="224">
        <v>12</v>
      </c>
      <c r="AI296" s="224">
        <v>31</v>
      </c>
      <c r="AJ296" s="224">
        <v>12</v>
      </c>
      <c r="AK296" s="224">
        <v>360</v>
      </c>
      <c r="AL296" s="220"/>
      <c r="AM296" s="222"/>
      <c r="AN296" s="220"/>
      <c r="AO296" s="222"/>
      <c r="AP296" s="222">
        <v>0</v>
      </c>
      <c r="AQ296" s="222">
        <v>0</v>
      </c>
      <c r="AR296" s="224">
        <v>0</v>
      </c>
      <c r="AS296" s="224">
        <v>0</v>
      </c>
      <c r="AT296" s="221">
        <v>0</v>
      </c>
      <c r="AU296" s="221">
        <v>0</v>
      </c>
      <c r="AV296" s="221">
        <v>0</v>
      </c>
      <c r="AW296" s="221">
        <v>0</v>
      </c>
      <c r="AX296" s="221">
        <v>0</v>
      </c>
      <c r="AY296" s="221">
        <v>0</v>
      </c>
      <c r="AZ296" s="221">
        <v>0</v>
      </c>
      <c r="BA296" s="221">
        <v>0</v>
      </c>
      <c r="BB296" s="221">
        <v>0</v>
      </c>
      <c r="BC296" s="221">
        <v>0</v>
      </c>
      <c r="BD296" s="221">
        <v>0</v>
      </c>
      <c r="BE296" s="221">
        <v>0</v>
      </c>
      <c r="BF296" s="221">
        <v>0</v>
      </c>
      <c r="BG296" s="221">
        <v>0</v>
      </c>
      <c r="BH296" s="221">
        <v>0</v>
      </c>
      <c r="BI296" s="221">
        <v>0</v>
      </c>
      <c r="BJ296" s="221">
        <v>0</v>
      </c>
      <c r="BK296" s="221">
        <v>0</v>
      </c>
      <c r="BL296" s="221">
        <v>0</v>
      </c>
      <c r="BM296" s="221">
        <v>0</v>
      </c>
      <c r="BN296" s="221">
        <v>0</v>
      </c>
      <c r="BO296" s="221">
        <v>0</v>
      </c>
      <c r="BP296" s="221">
        <v>0</v>
      </c>
      <c r="BQ296" s="213" t="s">
        <v>102</v>
      </c>
    </row>
    <row r="297" spans="1:69" x14ac:dyDescent="0.3">
      <c r="A297" s="220">
        <v>46457</v>
      </c>
      <c r="B297" s="221">
        <v>1000</v>
      </c>
      <c r="C297" s="222"/>
      <c r="D297" s="221">
        <v>1000</v>
      </c>
      <c r="E297" s="222"/>
      <c r="F297" s="222"/>
      <c r="G297" s="222">
        <v>1</v>
      </c>
      <c r="H297" s="222"/>
      <c r="I297" s="221">
        <v>0</v>
      </c>
      <c r="J297" s="221">
        <v>0</v>
      </c>
      <c r="K297" s="221">
        <v>0</v>
      </c>
      <c r="L297" s="221">
        <v>1000</v>
      </c>
      <c r="M297" s="223"/>
      <c r="N297" s="221">
        <v>0</v>
      </c>
      <c r="O297" s="221">
        <v>0</v>
      </c>
      <c r="P297" s="221">
        <v>0</v>
      </c>
      <c r="Q297" s="221">
        <v>0</v>
      </c>
      <c r="R297" s="221">
        <v>1000</v>
      </c>
      <c r="S297" s="222">
        <v>1536</v>
      </c>
      <c r="T297" s="221">
        <v>1536000</v>
      </c>
      <c r="U297" s="221">
        <v>0</v>
      </c>
      <c r="V297" s="221">
        <v>0</v>
      </c>
      <c r="W297" s="221">
        <v>0</v>
      </c>
      <c r="X297" s="221">
        <v>0</v>
      </c>
      <c r="Y297" s="221">
        <v>0</v>
      </c>
      <c r="Z297" s="221">
        <v>0</v>
      </c>
      <c r="AA297" s="221">
        <v>0</v>
      </c>
      <c r="AB297" s="221">
        <v>0</v>
      </c>
      <c r="AC297" s="221">
        <v>0</v>
      </c>
      <c r="AD297" s="221">
        <v>0</v>
      </c>
      <c r="AE297" s="220"/>
      <c r="AF297" s="220"/>
      <c r="AG297" s="222">
        <v>0</v>
      </c>
      <c r="AH297" s="224">
        <v>13</v>
      </c>
      <c r="AI297" s="224">
        <v>31</v>
      </c>
      <c r="AJ297" s="224">
        <v>13</v>
      </c>
      <c r="AK297" s="224">
        <v>360</v>
      </c>
      <c r="AL297" s="220"/>
      <c r="AM297" s="222"/>
      <c r="AN297" s="220"/>
      <c r="AO297" s="222"/>
      <c r="AP297" s="222">
        <v>0</v>
      </c>
      <c r="AQ297" s="222">
        <v>0</v>
      </c>
      <c r="AR297" s="224">
        <v>0</v>
      </c>
      <c r="AS297" s="224">
        <v>0</v>
      </c>
      <c r="AT297" s="221">
        <v>0</v>
      </c>
      <c r="AU297" s="221">
        <v>0</v>
      </c>
      <c r="AV297" s="221">
        <v>0</v>
      </c>
      <c r="AW297" s="221">
        <v>0</v>
      </c>
      <c r="AX297" s="221">
        <v>0</v>
      </c>
      <c r="AY297" s="221">
        <v>0</v>
      </c>
      <c r="AZ297" s="221">
        <v>0</v>
      </c>
      <c r="BA297" s="221">
        <v>0</v>
      </c>
      <c r="BB297" s="221">
        <v>0</v>
      </c>
      <c r="BC297" s="221">
        <v>0</v>
      </c>
      <c r="BD297" s="221">
        <v>0</v>
      </c>
      <c r="BE297" s="221">
        <v>0</v>
      </c>
      <c r="BF297" s="221">
        <v>0</v>
      </c>
      <c r="BG297" s="221">
        <v>0</v>
      </c>
      <c r="BH297" s="221">
        <v>0</v>
      </c>
      <c r="BI297" s="221">
        <v>0</v>
      </c>
      <c r="BJ297" s="221">
        <v>0</v>
      </c>
      <c r="BK297" s="221">
        <v>0</v>
      </c>
      <c r="BL297" s="221">
        <v>0</v>
      </c>
      <c r="BM297" s="221">
        <v>0</v>
      </c>
      <c r="BN297" s="221">
        <v>0</v>
      </c>
      <c r="BO297" s="221">
        <v>0</v>
      </c>
      <c r="BP297" s="221">
        <v>0</v>
      </c>
      <c r="BQ297" s="213" t="s">
        <v>102</v>
      </c>
    </row>
    <row r="298" spans="1:69" x14ac:dyDescent="0.3">
      <c r="A298" s="220">
        <v>46458</v>
      </c>
      <c r="B298" s="221">
        <v>1000</v>
      </c>
      <c r="C298" s="222"/>
      <c r="D298" s="221">
        <v>1000</v>
      </c>
      <c r="E298" s="222"/>
      <c r="F298" s="222"/>
      <c r="G298" s="222">
        <v>1</v>
      </c>
      <c r="H298" s="222"/>
      <c r="I298" s="221">
        <v>0</v>
      </c>
      <c r="J298" s="221">
        <v>0</v>
      </c>
      <c r="K298" s="221">
        <v>0</v>
      </c>
      <c r="L298" s="221">
        <v>1000</v>
      </c>
      <c r="M298" s="223"/>
      <c r="N298" s="221">
        <v>0</v>
      </c>
      <c r="O298" s="221">
        <v>0</v>
      </c>
      <c r="P298" s="221">
        <v>0</v>
      </c>
      <c r="Q298" s="221">
        <v>0</v>
      </c>
      <c r="R298" s="221">
        <v>1000</v>
      </c>
      <c r="S298" s="222">
        <v>1536</v>
      </c>
      <c r="T298" s="221">
        <v>1536000</v>
      </c>
      <c r="U298" s="221">
        <v>0</v>
      </c>
      <c r="V298" s="221">
        <v>0</v>
      </c>
      <c r="W298" s="221">
        <v>0</v>
      </c>
      <c r="X298" s="221">
        <v>0</v>
      </c>
      <c r="Y298" s="221">
        <v>0</v>
      </c>
      <c r="Z298" s="221">
        <v>0</v>
      </c>
      <c r="AA298" s="221">
        <v>0</v>
      </c>
      <c r="AB298" s="221">
        <v>0</v>
      </c>
      <c r="AC298" s="221">
        <v>0</v>
      </c>
      <c r="AD298" s="221">
        <v>0</v>
      </c>
      <c r="AE298" s="220"/>
      <c r="AF298" s="220"/>
      <c r="AG298" s="222">
        <v>0</v>
      </c>
      <c r="AH298" s="224">
        <v>14</v>
      </c>
      <c r="AI298" s="224">
        <v>31</v>
      </c>
      <c r="AJ298" s="224">
        <v>14</v>
      </c>
      <c r="AK298" s="224">
        <v>360</v>
      </c>
      <c r="AL298" s="220"/>
      <c r="AM298" s="222"/>
      <c r="AN298" s="220"/>
      <c r="AO298" s="222"/>
      <c r="AP298" s="222">
        <v>0</v>
      </c>
      <c r="AQ298" s="222">
        <v>0</v>
      </c>
      <c r="AR298" s="224">
        <v>0</v>
      </c>
      <c r="AS298" s="224">
        <v>0</v>
      </c>
      <c r="AT298" s="221">
        <v>0</v>
      </c>
      <c r="AU298" s="221">
        <v>0</v>
      </c>
      <c r="AV298" s="221">
        <v>0</v>
      </c>
      <c r="AW298" s="221">
        <v>0</v>
      </c>
      <c r="AX298" s="221">
        <v>0</v>
      </c>
      <c r="AY298" s="221">
        <v>0</v>
      </c>
      <c r="AZ298" s="221">
        <v>0</v>
      </c>
      <c r="BA298" s="221">
        <v>0</v>
      </c>
      <c r="BB298" s="221">
        <v>0</v>
      </c>
      <c r="BC298" s="221">
        <v>0</v>
      </c>
      <c r="BD298" s="221">
        <v>0</v>
      </c>
      <c r="BE298" s="221">
        <v>0</v>
      </c>
      <c r="BF298" s="221">
        <v>0</v>
      </c>
      <c r="BG298" s="221">
        <v>0</v>
      </c>
      <c r="BH298" s="221">
        <v>0</v>
      </c>
      <c r="BI298" s="221">
        <v>0</v>
      </c>
      <c r="BJ298" s="221">
        <v>0</v>
      </c>
      <c r="BK298" s="221">
        <v>0</v>
      </c>
      <c r="BL298" s="221">
        <v>0</v>
      </c>
      <c r="BM298" s="221">
        <v>0</v>
      </c>
      <c r="BN298" s="221">
        <v>0</v>
      </c>
      <c r="BO298" s="221">
        <v>0</v>
      </c>
      <c r="BP298" s="221">
        <v>0</v>
      </c>
      <c r="BQ298" s="213" t="s">
        <v>102</v>
      </c>
    </row>
    <row r="299" spans="1:69" x14ac:dyDescent="0.3">
      <c r="A299" s="220">
        <v>46459</v>
      </c>
      <c r="B299" s="221">
        <v>1000</v>
      </c>
      <c r="C299" s="222"/>
      <c r="D299" s="221">
        <v>1000</v>
      </c>
      <c r="E299" s="222"/>
      <c r="F299" s="222"/>
      <c r="G299" s="222">
        <v>1</v>
      </c>
      <c r="H299" s="222"/>
      <c r="I299" s="221">
        <v>0</v>
      </c>
      <c r="J299" s="221">
        <v>0</v>
      </c>
      <c r="K299" s="221">
        <v>0</v>
      </c>
      <c r="L299" s="221">
        <v>1000</v>
      </c>
      <c r="M299" s="223"/>
      <c r="N299" s="221">
        <v>0</v>
      </c>
      <c r="O299" s="221">
        <v>0</v>
      </c>
      <c r="P299" s="221">
        <v>0</v>
      </c>
      <c r="Q299" s="221">
        <v>0</v>
      </c>
      <c r="R299" s="221">
        <v>1000</v>
      </c>
      <c r="S299" s="222">
        <v>1536</v>
      </c>
      <c r="T299" s="221">
        <v>1536000</v>
      </c>
      <c r="U299" s="221">
        <v>0</v>
      </c>
      <c r="V299" s="221">
        <v>0</v>
      </c>
      <c r="W299" s="221">
        <v>0</v>
      </c>
      <c r="X299" s="221">
        <v>0</v>
      </c>
      <c r="Y299" s="221">
        <v>0</v>
      </c>
      <c r="Z299" s="221">
        <v>0</v>
      </c>
      <c r="AA299" s="221">
        <v>0</v>
      </c>
      <c r="AB299" s="221">
        <v>0</v>
      </c>
      <c r="AC299" s="221">
        <v>0</v>
      </c>
      <c r="AD299" s="221">
        <v>0</v>
      </c>
      <c r="AE299" s="220"/>
      <c r="AF299" s="220"/>
      <c r="AG299" s="222">
        <v>0</v>
      </c>
      <c r="AH299" s="224">
        <v>15</v>
      </c>
      <c r="AI299" s="224">
        <v>31</v>
      </c>
      <c r="AJ299" s="224">
        <v>15</v>
      </c>
      <c r="AK299" s="224">
        <v>360</v>
      </c>
      <c r="AL299" s="220"/>
      <c r="AM299" s="222"/>
      <c r="AN299" s="220"/>
      <c r="AO299" s="222"/>
      <c r="AP299" s="222">
        <v>0</v>
      </c>
      <c r="AQ299" s="222">
        <v>0</v>
      </c>
      <c r="AR299" s="224">
        <v>0</v>
      </c>
      <c r="AS299" s="224">
        <v>0</v>
      </c>
      <c r="AT299" s="221">
        <v>0</v>
      </c>
      <c r="AU299" s="221">
        <v>0</v>
      </c>
      <c r="AV299" s="221">
        <v>0</v>
      </c>
      <c r="AW299" s="221">
        <v>0</v>
      </c>
      <c r="AX299" s="221">
        <v>0</v>
      </c>
      <c r="AY299" s="221">
        <v>0</v>
      </c>
      <c r="AZ299" s="221">
        <v>0</v>
      </c>
      <c r="BA299" s="221">
        <v>0</v>
      </c>
      <c r="BB299" s="221">
        <v>0</v>
      </c>
      <c r="BC299" s="221">
        <v>0</v>
      </c>
      <c r="BD299" s="221">
        <v>0</v>
      </c>
      <c r="BE299" s="221">
        <v>0</v>
      </c>
      <c r="BF299" s="221">
        <v>0</v>
      </c>
      <c r="BG299" s="221">
        <v>0</v>
      </c>
      <c r="BH299" s="221">
        <v>0</v>
      </c>
      <c r="BI299" s="221">
        <v>0</v>
      </c>
      <c r="BJ299" s="221">
        <v>0</v>
      </c>
      <c r="BK299" s="221">
        <v>0</v>
      </c>
      <c r="BL299" s="221">
        <v>0</v>
      </c>
      <c r="BM299" s="221">
        <v>0</v>
      </c>
      <c r="BN299" s="221">
        <v>0</v>
      </c>
      <c r="BO299" s="221">
        <v>0</v>
      </c>
      <c r="BP299" s="221">
        <v>0</v>
      </c>
      <c r="BQ299" s="213" t="s">
        <v>102</v>
      </c>
    </row>
    <row r="300" spans="1:69" x14ac:dyDescent="0.3">
      <c r="A300" s="220">
        <v>46460</v>
      </c>
      <c r="B300" s="221">
        <v>1000</v>
      </c>
      <c r="C300" s="222"/>
      <c r="D300" s="221">
        <v>1000</v>
      </c>
      <c r="E300" s="222"/>
      <c r="F300" s="222"/>
      <c r="G300" s="222">
        <v>1</v>
      </c>
      <c r="H300" s="222"/>
      <c r="I300" s="221">
        <v>0</v>
      </c>
      <c r="J300" s="221">
        <v>0</v>
      </c>
      <c r="K300" s="221">
        <v>0</v>
      </c>
      <c r="L300" s="221">
        <v>1000</v>
      </c>
      <c r="M300" s="223"/>
      <c r="N300" s="221">
        <v>0</v>
      </c>
      <c r="O300" s="221">
        <v>0</v>
      </c>
      <c r="P300" s="221">
        <v>0</v>
      </c>
      <c r="Q300" s="221">
        <v>0</v>
      </c>
      <c r="R300" s="221">
        <v>1000</v>
      </c>
      <c r="S300" s="222">
        <v>1536</v>
      </c>
      <c r="T300" s="221">
        <v>1536000</v>
      </c>
      <c r="U300" s="221">
        <v>0</v>
      </c>
      <c r="V300" s="221">
        <v>0</v>
      </c>
      <c r="W300" s="221">
        <v>0</v>
      </c>
      <c r="X300" s="221">
        <v>0</v>
      </c>
      <c r="Y300" s="221">
        <v>0</v>
      </c>
      <c r="Z300" s="221">
        <v>0</v>
      </c>
      <c r="AA300" s="221">
        <v>0</v>
      </c>
      <c r="AB300" s="221">
        <v>0</v>
      </c>
      <c r="AC300" s="221">
        <v>0</v>
      </c>
      <c r="AD300" s="221">
        <v>0</v>
      </c>
      <c r="AE300" s="220"/>
      <c r="AF300" s="220"/>
      <c r="AG300" s="222">
        <v>0</v>
      </c>
      <c r="AH300" s="224">
        <v>16</v>
      </c>
      <c r="AI300" s="224">
        <v>31</v>
      </c>
      <c r="AJ300" s="224">
        <v>16</v>
      </c>
      <c r="AK300" s="224">
        <v>360</v>
      </c>
      <c r="AL300" s="220"/>
      <c r="AM300" s="222"/>
      <c r="AN300" s="220"/>
      <c r="AO300" s="222"/>
      <c r="AP300" s="222">
        <v>0</v>
      </c>
      <c r="AQ300" s="222">
        <v>0</v>
      </c>
      <c r="AR300" s="224">
        <v>0</v>
      </c>
      <c r="AS300" s="224">
        <v>0</v>
      </c>
      <c r="AT300" s="221">
        <v>0</v>
      </c>
      <c r="AU300" s="221">
        <v>0</v>
      </c>
      <c r="AV300" s="221">
        <v>0</v>
      </c>
      <c r="AW300" s="221">
        <v>0</v>
      </c>
      <c r="AX300" s="221">
        <v>0</v>
      </c>
      <c r="AY300" s="221">
        <v>0</v>
      </c>
      <c r="AZ300" s="221">
        <v>0</v>
      </c>
      <c r="BA300" s="221">
        <v>0</v>
      </c>
      <c r="BB300" s="221">
        <v>0</v>
      </c>
      <c r="BC300" s="221">
        <v>0</v>
      </c>
      <c r="BD300" s="221">
        <v>0</v>
      </c>
      <c r="BE300" s="221">
        <v>0</v>
      </c>
      <c r="BF300" s="221">
        <v>0</v>
      </c>
      <c r="BG300" s="221">
        <v>0</v>
      </c>
      <c r="BH300" s="221">
        <v>0</v>
      </c>
      <c r="BI300" s="221">
        <v>0</v>
      </c>
      <c r="BJ300" s="221">
        <v>0</v>
      </c>
      <c r="BK300" s="221">
        <v>0</v>
      </c>
      <c r="BL300" s="221">
        <v>0</v>
      </c>
      <c r="BM300" s="221">
        <v>0</v>
      </c>
      <c r="BN300" s="221">
        <v>0</v>
      </c>
      <c r="BO300" s="221">
        <v>0</v>
      </c>
      <c r="BP300" s="221">
        <v>0</v>
      </c>
      <c r="BQ300" s="213" t="s">
        <v>102</v>
      </c>
    </row>
    <row r="301" spans="1:69" x14ac:dyDescent="0.3">
      <c r="A301" s="220">
        <v>46461</v>
      </c>
      <c r="B301" s="221">
        <v>1000</v>
      </c>
      <c r="C301" s="222"/>
      <c r="D301" s="221">
        <v>1000</v>
      </c>
      <c r="E301" s="222"/>
      <c r="F301" s="222"/>
      <c r="G301" s="222">
        <v>1</v>
      </c>
      <c r="H301" s="222"/>
      <c r="I301" s="221">
        <v>0</v>
      </c>
      <c r="J301" s="221">
        <v>0</v>
      </c>
      <c r="K301" s="221">
        <v>0</v>
      </c>
      <c r="L301" s="221">
        <v>1000</v>
      </c>
      <c r="M301" s="223"/>
      <c r="N301" s="221">
        <v>0</v>
      </c>
      <c r="O301" s="221">
        <v>0</v>
      </c>
      <c r="P301" s="221">
        <v>0</v>
      </c>
      <c r="Q301" s="221">
        <v>0</v>
      </c>
      <c r="R301" s="221">
        <v>1000</v>
      </c>
      <c r="S301" s="222">
        <v>1536</v>
      </c>
      <c r="T301" s="221">
        <v>1536000</v>
      </c>
      <c r="U301" s="221">
        <v>0</v>
      </c>
      <c r="V301" s="221">
        <v>0</v>
      </c>
      <c r="W301" s="221">
        <v>0</v>
      </c>
      <c r="X301" s="221">
        <v>0</v>
      </c>
      <c r="Y301" s="221">
        <v>0</v>
      </c>
      <c r="Z301" s="221">
        <v>0</v>
      </c>
      <c r="AA301" s="221">
        <v>0</v>
      </c>
      <c r="AB301" s="221">
        <v>0</v>
      </c>
      <c r="AC301" s="221">
        <v>0</v>
      </c>
      <c r="AD301" s="221">
        <v>0</v>
      </c>
      <c r="AE301" s="220"/>
      <c r="AF301" s="220"/>
      <c r="AG301" s="222">
        <v>0</v>
      </c>
      <c r="AH301" s="224">
        <v>17</v>
      </c>
      <c r="AI301" s="224">
        <v>31</v>
      </c>
      <c r="AJ301" s="224">
        <v>17</v>
      </c>
      <c r="AK301" s="224">
        <v>360</v>
      </c>
      <c r="AL301" s="220"/>
      <c r="AM301" s="222"/>
      <c r="AN301" s="220"/>
      <c r="AO301" s="222"/>
      <c r="AP301" s="222">
        <v>0</v>
      </c>
      <c r="AQ301" s="222">
        <v>0</v>
      </c>
      <c r="AR301" s="224">
        <v>0</v>
      </c>
      <c r="AS301" s="224">
        <v>0</v>
      </c>
      <c r="AT301" s="221">
        <v>0</v>
      </c>
      <c r="AU301" s="221">
        <v>0</v>
      </c>
      <c r="AV301" s="221">
        <v>0</v>
      </c>
      <c r="AW301" s="221">
        <v>0</v>
      </c>
      <c r="AX301" s="221">
        <v>0</v>
      </c>
      <c r="AY301" s="221">
        <v>0</v>
      </c>
      <c r="AZ301" s="221">
        <v>0</v>
      </c>
      <c r="BA301" s="221">
        <v>0</v>
      </c>
      <c r="BB301" s="221">
        <v>0</v>
      </c>
      <c r="BC301" s="221">
        <v>0</v>
      </c>
      <c r="BD301" s="221">
        <v>0</v>
      </c>
      <c r="BE301" s="221">
        <v>0</v>
      </c>
      <c r="BF301" s="221">
        <v>0</v>
      </c>
      <c r="BG301" s="221">
        <v>0</v>
      </c>
      <c r="BH301" s="221">
        <v>0</v>
      </c>
      <c r="BI301" s="221">
        <v>0</v>
      </c>
      <c r="BJ301" s="221">
        <v>0</v>
      </c>
      <c r="BK301" s="221">
        <v>0</v>
      </c>
      <c r="BL301" s="221">
        <v>0</v>
      </c>
      <c r="BM301" s="221">
        <v>0</v>
      </c>
      <c r="BN301" s="221">
        <v>0</v>
      </c>
      <c r="BO301" s="221">
        <v>0</v>
      </c>
      <c r="BP301" s="221">
        <v>0</v>
      </c>
      <c r="BQ301" s="213" t="s">
        <v>102</v>
      </c>
    </row>
    <row r="302" spans="1:69" x14ac:dyDescent="0.3">
      <c r="A302" s="220">
        <v>46462</v>
      </c>
      <c r="B302" s="221">
        <v>1000</v>
      </c>
      <c r="C302" s="222"/>
      <c r="D302" s="221">
        <v>1000</v>
      </c>
      <c r="E302" s="222"/>
      <c r="F302" s="222"/>
      <c r="G302" s="222">
        <v>1</v>
      </c>
      <c r="H302" s="222"/>
      <c r="I302" s="221">
        <v>0</v>
      </c>
      <c r="J302" s="221">
        <v>0</v>
      </c>
      <c r="K302" s="221">
        <v>0</v>
      </c>
      <c r="L302" s="221">
        <v>1000</v>
      </c>
      <c r="M302" s="223"/>
      <c r="N302" s="221">
        <v>0</v>
      </c>
      <c r="O302" s="221">
        <v>0</v>
      </c>
      <c r="P302" s="221">
        <v>0</v>
      </c>
      <c r="Q302" s="221">
        <v>0</v>
      </c>
      <c r="R302" s="221">
        <v>1000</v>
      </c>
      <c r="S302" s="222">
        <v>1536</v>
      </c>
      <c r="T302" s="221">
        <v>1536000</v>
      </c>
      <c r="U302" s="221">
        <v>0</v>
      </c>
      <c r="V302" s="221">
        <v>0</v>
      </c>
      <c r="W302" s="221">
        <v>0</v>
      </c>
      <c r="X302" s="221">
        <v>0</v>
      </c>
      <c r="Y302" s="221">
        <v>0</v>
      </c>
      <c r="Z302" s="221">
        <v>0</v>
      </c>
      <c r="AA302" s="221">
        <v>0</v>
      </c>
      <c r="AB302" s="221">
        <v>0</v>
      </c>
      <c r="AC302" s="221">
        <v>0</v>
      </c>
      <c r="AD302" s="221">
        <v>0</v>
      </c>
      <c r="AE302" s="220"/>
      <c r="AF302" s="220"/>
      <c r="AG302" s="222">
        <v>0</v>
      </c>
      <c r="AH302" s="224">
        <v>18</v>
      </c>
      <c r="AI302" s="224">
        <v>31</v>
      </c>
      <c r="AJ302" s="224">
        <v>18</v>
      </c>
      <c r="AK302" s="224">
        <v>360</v>
      </c>
      <c r="AL302" s="220"/>
      <c r="AM302" s="222"/>
      <c r="AN302" s="220"/>
      <c r="AO302" s="222"/>
      <c r="AP302" s="222">
        <v>0</v>
      </c>
      <c r="AQ302" s="222">
        <v>0</v>
      </c>
      <c r="AR302" s="224">
        <v>0</v>
      </c>
      <c r="AS302" s="224">
        <v>0</v>
      </c>
      <c r="AT302" s="221">
        <v>0</v>
      </c>
      <c r="AU302" s="221">
        <v>0</v>
      </c>
      <c r="AV302" s="221">
        <v>0</v>
      </c>
      <c r="AW302" s="221">
        <v>0</v>
      </c>
      <c r="AX302" s="221">
        <v>0</v>
      </c>
      <c r="AY302" s="221">
        <v>0</v>
      </c>
      <c r="AZ302" s="221">
        <v>0</v>
      </c>
      <c r="BA302" s="221">
        <v>0</v>
      </c>
      <c r="BB302" s="221">
        <v>0</v>
      </c>
      <c r="BC302" s="221">
        <v>0</v>
      </c>
      <c r="BD302" s="221">
        <v>0</v>
      </c>
      <c r="BE302" s="221">
        <v>0</v>
      </c>
      <c r="BF302" s="221">
        <v>0</v>
      </c>
      <c r="BG302" s="221">
        <v>0</v>
      </c>
      <c r="BH302" s="221">
        <v>0</v>
      </c>
      <c r="BI302" s="221">
        <v>0</v>
      </c>
      <c r="BJ302" s="221">
        <v>0</v>
      </c>
      <c r="BK302" s="221">
        <v>0</v>
      </c>
      <c r="BL302" s="221">
        <v>0</v>
      </c>
      <c r="BM302" s="221">
        <v>0</v>
      </c>
      <c r="BN302" s="221">
        <v>0</v>
      </c>
      <c r="BO302" s="221">
        <v>0</v>
      </c>
      <c r="BP302" s="221">
        <v>0</v>
      </c>
      <c r="BQ302" s="213" t="s">
        <v>102</v>
      </c>
    </row>
    <row r="303" spans="1:69" x14ac:dyDescent="0.3">
      <c r="A303" s="220">
        <v>46463</v>
      </c>
      <c r="B303" s="221">
        <v>1000</v>
      </c>
      <c r="C303" s="222"/>
      <c r="D303" s="221">
        <v>1000</v>
      </c>
      <c r="E303" s="222"/>
      <c r="F303" s="222"/>
      <c r="G303" s="222">
        <v>1</v>
      </c>
      <c r="H303" s="222"/>
      <c r="I303" s="221">
        <v>0</v>
      </c>
      <c r="J303" s="221">
        <v>0</v>
      </c>
      <c r="K303" s="221">
        <v>0</v>
      </c>
      <c r="L303" s="221">
        <v>1000</v>
      </c>
      <c r="M303" s="223"/>
      <c r="N303" s="221">
        <v>0</v>
      </c>
      <c r="O303" s="221">
        <v>0</v>
      </c>
      <c r="P303" s="221">
        <v>0</v>
      </c>
      <c r="Q303" s="221">
        <v>0</v>
      </c>
      <c r="R303" s="221">
        <v>1000</v>
      </c>
      <c r="S303" s="222">
        <v>1536</v>
      </c>
      <c r="T303" s="221">
        <v>1536000</v>
      </c>
      <c r="U303" s="221">
        <v>0</v>
      </c>
      <c r="V303" s="221">
        <v>0</v>
      </c>
      <c r="W303" s="221">
        <v>0</v>
      </c>
      <c r="X303" s="221">
        <v>0</v>
      </c>
      <c r="Y303" s="221">
        <v>0</v>
      </c>
      <c r="Z303" s="221">
        <v>0</v>
      </c>
      <c r="AA303" s="221">
        <v>0</v>
      </c>
      <c r="AB303" s="221">
        <v>0</v>
      </c>
      <c r="AC303" s="221">
        <v>0</v>
      </c>
      <c r="AD303" s="221">
        <v>0</v>
      </c>
      <c r="AE303" s="220"/>
      <c r="AF303" s="220"/>
      <c r="AG303" s="222">
        <v>0</v>
      </c>
      <c r="AH303" s="224">
        <v>19</v>
      </c>
      <c r="AI303" s="224">
        <v>31</v>
      </c>
      <c r="AJ303" s="224">
        <v>19</v>
      </c>
      <c r="AK303" s="224">
        <v>360</v>
      </c>
      <c r="AL303" s="220"/>
      <c r="AM303" s="222"/>
      <c r="AN303" s="220"/>
      <c r="AO303" s="222"/>
      <c r="AP303" s="222">
        <v>0</v>
      </c>
      <c r="AQ303" s="222">
        <v>0</v>
      </c>
      <c r="AR303" s="224">
        <v>0</v>
      </c>
      <c r="AS303" s="224">
        <v>0</v>
      </c>
      <c r="AT303" s="221">
        <v>0</v>
      </c>
      <c r="AU303" s="221">
        <v>0</v>
      </c>
      <c r="AV303" s="221">
        <v>0</v>
      </c>
      <c r="AW303" s="221">
        <v>0</v>
      </c>
      <c r="AX303" s="221">
        <v>0</v>
      </c>
      <c r="AY303" s="221">
        <v>0</v>
      </c>
      <c r="AZ303" s="221">
        <v>0</v>
      </c>
      <c r="BA303" s="221">
        <v>0</v>
      </c>
      <c r="BB303" s="221">
        <v>0</v>
      </c>
      <c r="BC303" s="221">
        <v>0</v>
      </c>
      <c r="BD303" s="221">
        <v>0</v>
      </c>
      <c r="BE303" s="221">
        <v>0</v>
      </c>
      <c r="BF303" s="221">
        <v>0</v>
      </c>
      <c r="BG303" s="221">
        <v>0</v>
      </c>
      <c r="BH303" s="221">
        <v>0</v>
      </c>
      <c r="BI303" s="221">
        <v>0</v>
      </c>
      <c r="BJ303" s="221">
        <v>0</v>
      </c>
      <c r="BK303" s="221">
        <v>0</v>
      </c>
      <c r="BL303" s="221">
        <v>0</v>
      </c>
      <c r="BM303" s="221">
        <v>0</v>
      </c>
      <c r="BN303" s="221">
        <v>0</v>
      </c>
      <c r="BO303" s="221">
        <v>0</v>
      </c>
      <c r="BP303" s="221">
        <v>0</v>
      </c>
      <c r="BQ303" s="213" t="s">
        <v>102</v>
      </c>
    </row>
    <row r="304" spans="1:69" x14ac:dyDescent="0.3">
      <c r="A304" s="220">
        <v>46464</v>
      </c>
      <c r="B304" s="221">
        <v>1000</v>
      </c>
      <c r="C304" s="222"/>
      <c r="D304" s="221">
        <v>1000</v>
      </c>
      <c r="E304" s="222"/>
      <c r="F304" s="222"/>
      <c r="G304" s="222">
        <v>1</v>
      </c>
      <c r="H304" s="222"/>
      <c r="I304" s="221">
        <v>0</v>
      </c>
      <c r="J304" s="221">
        <v>0</v>
      </c>
      <c r="K304" s="221">
        <v>0</v>
      </c>
      <c r="L304" s="221">
        <v>1000</v>
      </c>
      <c r="M304" s="223"/>
      <c r="N304" s="221">
        <v>0</v>
      </c>
      <c r="O304" s="221">
        <v>0</v>
      </c>
      <c r="P304" s="221">
        <v>0</v>
      </c>
      <c r="Q304" s="221">
        <v>0</v>
      </c>
      <c r="R304" s="221">
        <v>1000</v>
      </c>
      <c r="S304" s="222">
        <v>1536</v>
      </c>
      <c r="T304" s="221">
        <v>1536000</v>
      </c>
      <c r="U304" s="221">
        <v>0</v>
      </c>
      <c r="V304" s="221">
        <v>0</v>
      </c>
      <c r="W304" s="221">
        <v>0</v>
      </c>
      <c r="X304" s="221">
        <v>0</v>
      </c>
      <c r="Y304" s="221">
        <v>0</v>
      </c>
      <c r="Z304" s="221">
        <v>0</v>
      </c>
      <c r="AA304" s="221">
        <v>0</v>
      </c>
      <c r="AB304" s="221">
        <v>0</v>
      </c>
      <c r="AC304" s="221">
        <v>0</v>
      </c>
      <c r="AD304" s="221">
        <v>0</v>
      </c>
      <c r="AE304" s="220"/>
      <c r="AF304" s="220"/>
      <c r="AG304" s="222">
        <v>0</v>
      </c>
      <c r="AH304" s="224">
        <v>20</v>
      </c>
      <c r="AI304" s="224">
        <v>31</v>
      </c>
      <c r="AJ304" s="224">
        <v>20</v>
      </c>
      <c r="AK304" s="224">
        <v>360</v>
      </c>
      <c r="AL304" s="220"/>
      <c r="AM304" s="222"/>
      <c r="AN304" s="220"/>
      <c r="AO304" s="222"/>
      <c r="AP304" s="222">
        <v>0</v>
      </c>
      <c r="AQ304" s="222">
        <v>0</v>
      </c>
      <c r="AR304" s="224">
        <v>0</v>
      </c>
      <c r="AS304" s="224">
        <v>0</v>
      </c>
      <c r="AT304" s="221">
        <v>0</v>
      </c>
      <c r="AU304" s="221">
        <v>0</v>
      </c>
      <c r="AV304" s="221">
        <v>0</v>
      </c>
      <c r="AW304" s="221">
        <v>0</v>
      </c>
      <c r="AX304" s="221">
        <v>0</v>
      </c>
      <c r="AY304" s="221">
        <v>0</v>
      </c>
      <c r="AZ304" s="221">
        <v>0</v>
      </c>
      <c r="BA304" s="221">
        <v>0</v>
      </c>
      <c r="BB304" s="221">
        <v>0</v>
      </c>
      <c r="BC304" s="221">
        <v>0</v>
      </c>
      <c r="BD304" s="221">
        <v>0</v>
      </c>
      <c r="BE304" s="221">
        <v>0</v>
      </c>
      <c r="BF304" s="221">
        <v>0</v>
      </c>
      <c r="BG304" s="221">
        <v>0</v>
      </c>
      <c r="BH304" s="221">
        <v>0</v>
      </c>
      <c r="BI304" s="221">
        <v>0</v>
      </c>
      <c r="BJ304" s="221">
        <v>0</v>
      </c>
      <c r="BK304" s="221">
        <v>0</v>
      </c>
      <c r="BL304" s="221">
        <v>0</v>
      </c>
      <c r="BM304" s="221">
        <v>0</v>
      </c>
      <c r="BN304" s="221">
        <v>0</v>
      </c>
      <c r="BO304" s="221">
        <v>0</v>
      </c>
      <c r="BP304" s="221">
        <v>0</v>
      </c>
      <c r="BQ304" s="213" t="s">
        <v>102</v>
      </c>
    </row>
    <row r="305" spans="1:69" x14ac:dyDescent="0.3">
      <c r="A305" s="220">
        <v>46465</v>
      </c>
      <c r="B305" s="221">
        <v>1000</v>
      </c>
      <c r="C305" s="222"/>
      <c r="D305" s="221">
        <v>1000</v>
      </c>
      <c r="E305" s="222"/>
      <c r="F305" s="222"/>
      <c r="G305" s="222">
        <v>1</v>
      </c>
      <c r="H305" s="222"/>
      <c r="I305" s="221">
        <v>0</v>
      </c>
      <c r="J305" s="221">
        <v>0</v>
      </c>
      <c r="K305" s="221">
        <v>0</v>
      </c>
      <c r="L305" s="221">
        <v>1000</v>
      </c>
      <c r="M305" s="223"/>
      <c r="N305" s="221">
        <v>0</v>
      </c>
      <c r="O305" s="221">
        <v>0</v>
      </c>
      <c r="P305" s="221">
        <v>0</v>
      </c>
      <c r="Q305" s="221">
        <v>0</v>
      </c>
      <c r="R305" s="221">
        <v>1000</v>
      </c>
      <c r="S305" s="222">
        <v>1536</v>
      </c>
      <c r="T305" s="221">
        <v>1536000</v>
      </c>
      <c r="U305" s="221">
        <v>0</v>
      </c>
      <c r="V305" s="221">
        <v>0</v>
      </c>
      <c r="W305" s="221">
        <v>0</v>
      </c>
      <c r="X305" s="221">
        <v>0</v>
      </c>
      <c r="Y305" s="221">
        <v>0</v>
      </c>
      <c r="Z305" s="221">
        <v>0</v>
      </c>
      <c r="AA305" s="221">
        <v>0</v>
      </c>
      <c r="AB305" s="221">
        <v>0</v>
      </c>
      <c r="AC305" s="221">
        <v>0</v>
      </c>
      <c r="AD305" s="221">
        <v>0</v>
      </c>
      <c r="AE305" s="220"/>
      <c r="AF305" s="220"/>
      <c r="AG305" s="222">
        <v>0</v>
      </c>
      <c r="AH305" s="224">
        <v>21</v>
      </c>
      <c r="AI305" s="224">
        <v>31</v>
      </c>
      <c r="AJ305" s="224">
        <v>21</v>
      </c>
      <c r="AK305" s="224">
        <v>360</v>
      </c>
      <c r="AL305" s="220"/>
      <c r="AM305" s="222"/>
      <c r="AN305" s="220"/>
      <c r="AO305" s="222"/>
      <c r="AP305" s="222">
        <v>0</v>
      </c>
      <c r="AQ305" s="222">
        <v>0</v>
      </c>
      <c r="AR305" s="224">
        <v>0</v>
      </c>
      <c r="AS305" s="224">
        <v>0</v>
      </c>
      <c r="AT305" s="221">
        <v>0</v>
      </c>
      <c r="AU305" s="221">
        <v>0</v>
      </c>
      <c r="AV305" s="221">
        <v>0</v>
      </c>
      <c r="AW305" s="221">
        <v>0</v>
      </c>
      <c r="AX305" s="221">
        <v>0</v>
      </c>
      <c r="AY305" s="221">
        <v>0</v>
      </c>
      <c r="AZ305" s="221">
        <v>0</v>
      </c>
      <c r="BA305" s="221">
        <v>0</v>
      </c>
      <c r="BB305" s="221">
        <v>0</v>
      </c>
      <c r="BC305" s="221">
        <v>0</v>
      </c>
      <c r="BD305" s="221">
        <v>0</v>
      </c>
      <c r="BE305" s="221">
        <v>0</v>
      </c>
      <c r="BF305" s="221">
        <v>0</v>
      </c>
      <c r="BG305" s="221">
        <v>0</v>
      </c>
      <c r="BH305" s="221">
        <v>0</v>
      </c>
      <c r="BI305" s="221">
        <v>0</v>
      </c>
      <c r="BJ305" s="221">
        <v>0</v>
      </c>
      <c r="BK305" s="221">
        <v>0</v>
      </c>
      <c r="BL305" s="221">
        <v>0</v>
      </c>
      <c r="BM305" s="221">
        <v>0</v>
      </c>
      <c r="BN305" s="221">
        <v>0</v>
      </c>
      <c r="BO305" s="221">
        <v>0</v>
      </c>
      <c r="BP305" s="221">
        <v>0</v>
      </c>
      <c r="BQ305" s="213" t="s">
        <v>102</v>
      </c>
    </row>
    <row r="306" spans="1:69" x14ac:dyDescent="0.3">
      <c r="A306" s="220">
        <v>46466</v>
      </c>
      <c r="B306" s="221">
        <v>1000</v>
      </c>
      <c r="C306" s="222"/>
      <c r="D306" s="221">
        <v>1000</v>
      </c>
      <c r="E306" s="222"/>
      <c r="F306" s="222"/>
      <c r="G306" s="222">
        <v>1</v>
      </c>
      <c r="H306" s="222"/>
      <c r="I306" s="221">
        <v>0</v>
      </c>
      <c r="J306" s="221">
        <v>0</v>
      </c>
      <c r="K306" s="221">
        <v>0</v>
      </c>
      <c r="L306" s="221">
        <v>1000</v>
      </c>
      <c r="M306" s="223"/>
      <c r="N306" s="221">
        <v>0</v>
      </c>
      <c r="O306" s="221">
        <v>0</v>
      </c>
      <c r="P306" s="221">
        <v>0</v>
      </c>
      <c r="Q306" s="221">
        <v>0</v>
      </c>
      <c r="R306" s="221">
        <v>1000</v>
      </c>
      <c r="S306" s="222">
        <v>1536</v>
      </c>
      <c r="T306" s="221">
        <v>1536000</v>
      </c>
      <c r="U306" s="221">
        <v>0</v>
      </c>
      <c r="V306" s="221">
        <v>0</v>
      </c>
      <c r="W306" s="221">
        <v>0</v>
      </c>
      <c r="X306" s="221">
        <v>0</v>
      </c>
      <c r="Y306" s="221">
        <v>0</v>
      </c>
      <c r="Z306" s="221">
        <v>0</v>
      </c>
      <c r="AA306" s="221">
        <v>0</v>
      </c>
      <c r="AB306" s="221">
        <v>0</v>
      </c>
      <c r="AC306" s="221">
        <v>0</v>
      </c>
      <c r="AD306" s="221">
        <v>0</v>
      </c>
      <c r="AE306" s="220"/>
      <c r="AF306" s="220"/>
      <c r="AG306" s="222">
        <v>0</v>
      </c>
      <c r="AH306" s="224">
        <v>22</v>
      </c>
      <c r="AI306" s="224">
        <v>31</v>
      </c>
      <c r="AJ306" s="224">
        <v>22</v>
      </c>
      <c r="AK306" s="224">
        <v>360</v>
      </c>
      <c r="AL306" s="220"/>
      <c r="AM306" s="222"/>
      <c r="AN306" s="220"/>
      <c r="AO306" s="222"/>
      <c r="AP306" s="222">
        <v>0</v>
      </c>
      <c r="AQ306" s="222">
        <v>0</v>
      </c>
      <c r="AR306" s="224">
        <v>0</v>
      </c>
      <c r="AS306" s="224">
        <v>0</v>
      </c>
      <c r="AT306" s="221">
        <v>0</v>
      </c>
      <c r="AU306" s="221">
        <v>0</v>
      </c>
      <c r="AV306" s="221">
        <v>0</v>
      </c>
      <c r="AW306" s="221">
        <v>0</v>
      </c>
      <c r="AX306" s="221">
        <v>0</v>
      </c>
      <c r="AY306" s="221">
        <v>0</v>
      </c>
      <c r="AZ306" s="221">
        <v>0</v>
      </c>
      <c r="BA306" s="221">
        <v>0</v>
      </c>
      <c r="BB306" s="221">
        <v>0</v>
      </c>
      <c r="BC306" s="221">
        <v>0</v>
      </c>
      <c r="BD306" s="221">
        <v>0</v>
      </c>
      <c r="BE306" s="221">
        <v>0</v>
      </c>
      <c r="BF306" s="221">
        <v>0</v>
      </c>
      <c r="BG306" s="221">
        <v>0</v>
      </c>
      <c r="BH306" s="221">
        <v>0</v>
      </c>
      <c r="BI306" s="221">
        <v>0</v>
      </c>
      <c r="BJ306" s="221">
        <v>0</v>
      </c>
      <c r="BK306" s="221">
        <v>0</v>
      </c>
      <c r="BL306" s="221">
        <v>0</v>
      </c>
      <c r="BM306" s="221">
        <v>0</v>
      </c>
      <c r="BN306" s="221">
        <v>0</v>
      </c>
      <c r="BO306" s="221">
        <v>0</v>
      </c>
      <c r="BP306" s="221">
        <v>0</v>
      </c>
      <c r="BQ306" s="213" t="s">
        <v>102</v>
      </c>
    </row>
    <row r="307" spans="1:69" x14ac:dyDescent="0.3">
      <c r="A307" s="220">
        <v>46467</v>
      </c>
      <c r="B307" s="221">
        <v>1000</v>
      </c>
      <c r="C307" s="222"/>
      <c r="D307" s="221">
        <v>1000</v>
      </c>
      <c r="E307" s="222"/>
      <c r="F307" s="222"/>
      <c r="G307" s="222">
        <v>1</v>
      </c>
      <c r="H307" s="222"/>
      <c r="I307" s="221">
        <v>0</v>
      </c>
      <c r="J307" s="221">
        <v>0</v>
      </c>
      <c r="K307" s="221">
        <v>0</v>
      </c>
      <c r="L307" s="221">
        <v>1000</v>
      </c>
      <c r="M307" s="223"/>
      <c r="N307" s="221">
        <v>0</v>
      </c>
      <c r="O307" s="221">
        <v>0</v>
      </c>
      <c r="P307" s="221">
        <v>0</v>
      </c>
      <c r="Q307" s="221">
        <v>0</v>
      </c>
      <c r="R307" s="221">
        <v>1000</v>
      </c>
      <c r="S307" s="222">
        <v>1536</v>
      </c>
      <c r="T307" s="221">
        <v>1536000</v>
      </c>
      <c r="U307" s="221">
        <v>0</v>
      </c>
      <c r="V307" s="221">
        <v>0</v>
      </c>
      <c r="W307" s="221">
        <v>0</v>
      </c>
      <c r="X307" s="221">
        <v>0</v>
      </c>
      <c r="Y307" s="221">
        <v>0</v>
      </c>
      <c r="Z307" s="221">
        <v>0</v>
      </c>
      <c r="AA307" s="221">
        <v>0</v>
      </c>
      <c r="AB307" s="221">
        <v>0</v>
      </c>
      <c r="AC307" s="221">
        <v>0</v>
      </c>
      <c r="AD307" s="221">
        <v>0</v>
      </c>
      <c r="AE307" s="220"/>
      <c r="AF307" s="220"/>
      <c r="AG307" s="222">
        <v>0</v>
      </c>
      <c r="AH307" s="224">
        <v>23</v>
      </c>
      <c r="AI307" s="224">
        <v>31</v>
      </c>
      <c r="AJ307" s="224">
        <v>23</v>
      </c>
      <c r="AK307" s="224">
        <v>360</v>
      </c>
      <c r="AL307" s="220"/>
      <c r="AM307" s="222"/>
      <c r="AN307" s="220"/>
      <c r="AO307" s="222"/>
      <c r="AP307" s="222">
        <v>0</v>
      </c>
      <c r="AQ307" s="222">
        <v>0</v>
      </c>
      <c r="AR307" s="224">
        <v>0</v>
      </c>
      <c r="AS307" s="224">
        <v>0</v>
      </c>
      <c r="AT307" s="221">
        <v>0</v>
      </c>
      <c r="AU307" s="221">
        <v>0</v>
      </c>
      <c r="AV307" s="221">
        <v>0</v>
      </c>
      <c r="AW307" s="221">
        <v>0</v>
      </c>
      <c r="AX307" s="221">
        <v>0</v>
      </c>
      <c r="AY307" s="221">
        <v>0</v>
      </c>
      <c r="AZ307" s="221">
        <v>0</v>
      </c>
      <c r="BA307" s="221">
        <v>0</v>
      </c>
      <c r="BB307" s="221">
        <v>0</v>
      </c>
      <c r="BC307" s="221">
        <v>0</v>
      </c>
      <c r="BD307" s="221">
        <v>0</v>
      </c>
      <c r="BE307" s="221">
        <v>0</v>
      </c>
      <c r="BF307" s="221">
        <v>0</v>
      </c>
      <c r="BG307" s="221">
        <v>0</v>
      </c>
      <c r="BH307" s="221">
        <v>0</v>
      </c>
      <c r="BI307" s="221">
        <v>0</v>
      </c>
      <c r="BJ307" s="221">
        <v>0</v>
      </c>
      <c r="BK307" s="221">
        <v>0</v>
      </c>
      <c r="BL307" s="221">
        <v>0</v>
      </c>
      <c r="BM307" s="221">
        <v>0</v>
      </c>
      <c r="BN307" s="221">
        <v>0</v>
      </c>
      <c r="BO307" s="221">
        <v>0</v>
      </c>
      <c r="BP307" s="221">
        <v>0</v>
      </c>
      <c r="BQ307" s="213" t="s">
        <v>102</v>
      </c>
    </row>
    <row r="308" spans="1:69" x14ac:dyDescent="0.3">
      <c r="A308" s="220">
        <v>46468</v>
      </c>
      <c r="B308" s="221">
        <v>1000</v>
      </c>
      <c r="C308" s="222"/>
      <c r="D308" s="221">
        <v>1000</v>
      </c>
      <c r="E308" s="222"/>
      <c r="F308" s="222"/>
      <c r="G308" s="222">
        <v>1</v>
      </c>
      <c r="H308" s="222"/>
      <c r="I308" s="221">
        <v>0</v>
      </c>
      <c r="J308" s="221">
        <v>0</v>
      </c>
      <c r="K308" s="221">
        <v>0</v>
      </c>
      <c r="L308" s="221">
        <v>1000</v>
      </c>
      <c r="M308" s="223"/>
      <c r="N308" s="221">
        <v>0</v>
      </c>
      <c r="O308" s="221">
        <v>0</v>
      </c>
      <c r="P308" s="221">
        <v>0</v>
      </c>
      <c r="Q308" s="221">
        <v>0</v>
      </c>
      <c r="R308" s="221">
        <v>1000</v>
      </c>
      <c r="S308" s="222">
        <v>1536</v>
      </c>
      <c r="T308" s="221">
        <v>1536000</v>
      </c>
      <c r="U308" s="221">
        <v>0</v>
      </c>
      <c r="V308" s="221">
        <v>0</v>
      </c>
      <c r="W308" s="221">
        <v>0</v>
      </c>
      <c r="X308" s="221">
        <v>0</v>
      </c>
      <c r="Y308" s="221">
        <v>0</v>
      </c>
      <c r="Z308" s="221">
        <v>0</v>
      </c>
      <c r="AA308" s="221">
        <v>0</v>
      </c>
      <c r="AB308" s="221">
        <v>0</v>
      </c>
      <c r="AC308" s="221">
        <v>0</v>
      </c>
      <c r="AD308" s="221">
        <v>0</v>
      </c>
      <c r="AE308" s="220"/>
      <c r="AF308" s="220"/>
      <c r="AG308" s="222">
        <v>0</v>
      </c>
      <c r="AH308" s="224">
        <v>24</v>
      </c>
      <c r="AI308" s="224">
        <v>31</v>
      </c>
      <c r="AJ308" s="224">
        <v>24</v>
      </c>
      <c r="AK308" s="224">
        <v>360</v>
      </c>
      <c r="AL308" s="220"/>
      <c r="AM308" s="222"/>
      <c r="AN308" s="220"/>
      <c r="AO308" s="222"/>
      <c r="AP308" s="222">
        <v>0</v>
      </c>
      <c r="AQ308" s="222">
        <v>0</v>
      </c>
      <c r="AR308" s="224">
        <v>0</v>
      </c>
      <c r="AS308" s="224">
        <v>0</v>
      </c>
      <c r="AT308" s="221">
        <v>0</v>
      </c>
      <c r="AU308" s="221">
        <v>0</v>
      </c>
      <c r="AV308" s="221">
        <v>0</v>
      </c>
      <c r="AW308" s="221">
        <v>0</v>
      </c>
      <c r="AX308" s="221">
        <v>0</v>
      </c>
      <c r="AY308" s="221">
        <v>0</v>
      </c>
      <c r="AZ308" s="221">
        <v>0</v>
      </c>
      <c r="BA308" s="221">
        <v>0</v>
      </c>
      <c r="BB308" s="221">
        <v>0</v>
      </c>
      <c r="BC308" s="221">
        <v>0</v>
      </c>
      <c r="BD308" s="221">
        <v>0</v>
      </c>
      <c r="BE308" s="221">
        <v>0</v>
      </c>
      <c r="BF308" s="221">
        <v>0</v>
      </c>
      <c r="BG308" s="221">
        <v>0</v>
      </c>
      <c r="BH308" s="221">
        <v>0</v>
      </c>
      <c r="BI308" s="221">
        <v>0</v>
      </c>
      <c r="BJ308" s="221">
        <v>0</v>
      </c>
      <c r="BK308" s="221">
        <v>0</v>
      </c>
      <c r="BL308" s="221">
        <v>0</v>
      </c>
      <c r="BM308" s="221">
        <v>0</v>
      </c>
      <c r="BN308" s="221">
        <v>0</v>
      </c>
      <c r="BO308" s="221">
        <v>0</v>
      </c>
      <c r="BP308" s="221">
        <v>0</v>
      </c>
      <c r="BQ308" s="213" t="s">
        <v>102</v>
      </c>
    </row>
    <row r="309" spans="1:69" x14ac:dyDescent="0.3">
      <c r="A309" s="220">
        <v>46469</v>
      </c>
      <c r="B309" s="221">
        <v>1000</v>
      </c>
      <c r="C309" s="222"/>
      <c r="D309" s="221">
        <v>1000</v>
      </c>
      <c r="E309" s="222"/>
      <c r="F309" s="222"/>
      <c r="G309" s="222">
        <v>1</v>
      </c>
      <c r="H309" s="222"/>
      <c r="I309" s="221">
        <v>0</v>
      </c>
      <c r="J309" s="221">
        <v>0</v>
      </c>
      <c r="K309" s="221">
        <v>0</v>
      </c>
      <c r="L309" s="221">
        <v>1000</v>
      </c>
      <c r="M309" s="223"/>
      <c r="N309" s="221">
        <v>0</v>
      </c>
      <c r="O309" s="221">
        <v>0</v>
      </c>
      <c r="P309" s="221">
        <v>0</v>
      </c>
      <c r="Q309" s="221">
        <v>0</v>
      </c>
      <c r="R309" s="221">
        <v>1000</v>
      </c>
      <c r="S309" s="222">
        <v>1536</v>
      </c>
      <c r="T309" s="221">
        <v>1536000</v>
      </c>
      <c r="U309" s="221">
        <v>0</v>
      </c>
      <c r="V309" s="221">
        <v>0</v>
      </c>
      <c r="W309" s="221">
        <v>0</v>
      </c>
      <c r="X309" s="221">
        <v>0</v>
      </c>
      <c r="Y309" s="221">
        <v>0</v>
      </c>
      <c r="Z309" s="221">
        <v>0</v>
      </c>
      <c r="AA309" s="221">
        <v>0</v>
      </c>
      <c r="AB309" s="221">
        <v>0</v>
      </c>
      <c r="AC309" s="221">
        <v>0</v>
      </c>
      <c r="AD309" s="221">
        <v>0</v>
      </c>
      <c r="AE309" s="220"/>
      <c r="AF309" s="220"/>
      <c r="AG309" s="222">
        <v>0</v>
      </c>
      <c r="AH309" s="224">
        <v>25</v>
      </c>
      <c r="AI309" s="224">
        <v>31</v>
      </c>
      <c r="AJ309" s="224">
        <v>25</v>
      </c>
      <c r="AK309" s="224">
        <v>360</v>
      </c>
      <c r="AL309" s="220"/>
      <c r="AM309" s="222"/>
      <c r="AN309" s="220"/>
      <c r="AO309" s="222"/>
      <c r="AP309" s="222">
        <v>0</v>
      </c>
      <c r="AQ309" s="222">
        <v>0</v>
      </c>
      <c r="AR309" s="224">
        <v>0</v>
      </c>
      <c r="AS309" s="224">
        <v>0</v>
      </c>
      <c r="AT309" s="221">
        <v>0</v>
      </c>
      <c r="AU309" s="221">
        <v>0</v>
      </c>
      <c r="AV309" s="221">
        <v>0</v>
      </c>
      <c r="AW309" s="221">
        <v>0</v>
      </c>
      <c r="AX309" s="221">
        <v>0</v>
      </c>
      <c r="AY309" s="221">
        <v>0</v>
      </c>
      <c r="AZ309" s="221">
        <v>0</v>
      </c>
      <c r="BA309" s="221">
        <v>0</v>
      </c>
      <c r="BB309" s="221">
        <v>0</v>
      </c>
      <c r="BC309" s="221">
        <v>0</v>
      </c>
      <c r="BD309" s="221">
        <v>0</v>
      </c>
      <c r="BE309" s="221">
        <v>0</v>
      </c>
      <c r="BF309" s="221">
        <v>0</v>
      </c>
      <c r="BG309" s="221">
        <v>0</v>
      </c>
      <c r="BH309" s="221">
        <v>0</v>
      </c>
      <c r="BI309" s="221">
        <v>0</v>
      </c>
      <c r="BJ309" s="221">
        <v>0</v>
      </c>
      <c r="BK309" s="221">
        <v>0</v>
      </c>
      <c r="BL309" s="221">
        <v>0</v>
      </c>
      <c r="BM309" s="221">
        <v>0</v>
      </c>
      <c r="BN309" s="221">
        <v>0</v>
      </c>
      <c r="BO309" s="221">
        <v>0</v>
      </c>
      <c r="BP309" s="221">
        <v>0</v>
      </c>
      <c r="BQ309" s="213" t="s">
        <v>102</v>
      </c>
    </row>
    <row r="310" spans="1:69" x14ac:dyDescent="0.3">
      <c r="A310" s="220">
        <v>46470</v>
      </c>
      <c r="B310" s="221">
        <v>1000</v>
      </c>
      <c r="C310" s="222"/>
      <c r="D310" s="221">
        <v>1000</v>
      </c>
      <c r="E310" s="222"/>
      <c r="F310" s="222"/>
      <c r="G310" s="222">
        <v>1</v>
      </c>
      <c r="H310" s="222"/>
      <c r="I310" s="221">
        <v>0</v>
      </c>
      <c r="J310" s="221">
        <v>0</v>
      </c>
      <c r="K310" s="221">
        <v>0</v>
      </c>
      <c r="L310" s="221">
        <v>1000</v>
      </c>
      <c r="M310" s="223"/>
      <c r="N310" s="221">
        <v>0</v>
      </c>
      <c r="O310" s="221">
        <v>0</v>
      </c>
      <c r="P310" s="221">
        <v>0</v>
      </c>
      <c r="Q310" s="221">
        <v>0</v>
      </c>
      <c r="R310" s="221">
        <v>1000</v>
      </c>
      <c r="S310" s="222">
        <v>1536</v>
      </c>
      <c r="T310" s="221">
        <v>1536000</v>
      </c>
      <c r="U310" s="221">
        <v>0</v>
      </c>
      <c r="V310" s="221">
        <v>0</v>
      </c>
      <c r="W310" s="221">
        <v>0</v>
      </c>
      <c r="X310" s="221">
        <v>0</v>
      </c>
      <c r="Y310" s="221">
        <v>0</v>
      </c>
      <c r="Z310" s="221">
        <v>0</v>
      </c>
      <c r="AA310" s="221">
        <v>0</v>
      </c>
      <c r="AB310" s="221">
        <v>0</v>
      </c>
      <c r="AC310" s="221">
        <v>0</v>
      </c>
      <c r="AD310" s="221">
        <v>0</v>
      </c>
      <c r="AE310" s="220"/>
      <c r="AF310" s="220"/>
      <c r="AG310" s="222">
        <v>0</v>
      </c>
      <c r="AH310" s="224">
        <v>26</v>
      </c>
      <c r="AI310" s="224">
        <v>31</v>
      </c>
      <c r="AJ310" s="224">
        <v>26</v>
      </c>
      <c r="AK310" s="224">
        <v>360</v>
      </c>
      <c r="AL310" s="220"/>
      <c r="AM310" s="222"/>
      <c r="AN310" s="220"/>
      <c r="AO310" s="222"/>
      <c r="AP310" s="222">
        <v>0</v>
      </c>
      <c r="AQ310" s="222">
        <v>0</v>
      </c>
      <c r="AR310" s="224">
        <v>0</v>
      </c>
      <c r="AS310" s="224">
        <v>0</v>
      </c>
      <c r="AT310" s="221">
        <v>0</v>
      </c>
      <c r="AU310" s="221">
        <v>0</v>
      </c>
      <c r="AV310" s="221">
        <v>0</v>
      </c>
      <c r="AW310" s="221">
        <v>0</v>
      </c>
      <c r="AX310" s="221">
        <v>0</v>
      </c>
      <c r="AY310" s="221">
        <v>0</v>
      </c>
      <c r="AZ310" s="221">
        <v>0</v>
      </c>
      <c r="BA310" s="221">
        <v>0</v>
      </c>
      <c r="BB310" s="221">
        <v>0</v>
      </c>
      <c r="BC310" s="221">
        <v>0</v>
      </c>
      <c r="BD310" s="221">
        <v>0</v>
      </c>
      <c r="BE310" s="221">
        <v>0</v>
      </c>
      <c r="BF310" s="221">
        <v>0</v>
      </c>
      <c r="BG310" s="221">
        <v>0</v>
      </c>
      <c r="BH310" s="221">
        <v>0</v>
      </c>
      <c r="BI310" s="221">
        <v>0</v>
      </c>
      <c r="BJ310" s="221">
        <v>0</v>
      </c>
      <c r="BK310" s="221">
        <v>0</v>
      </c>
      <c r="BL310" s="221">
        <v>0</v>
      </c>
      <c r="BM310" s="221">
        <v>0</v>
      </c>
      <c r="BN310" s="221">
        <v>0</v>
      </c>
      <c r="BO310" s="221">
        <v>0</v>
      </c>
      <c r="BP310" s="221">
        <v>0</v>
      </c>
      <c r="BQ310" s="213" t="s">
        <v>102</v>
      </c>
    </row>
    <row r="311" spans="1:69" x14ac:dyDescent="0.3">
      <c r="A311" s="220">
        <v>46471</v>
      </c>
      <c r="B311" s="221">
        <v>1000</v>
      </c>
      <c r="C311" s="222"/>
      <c r="D311" s="221">
        <v>1000</v>
      </c>
      <c r="E311" s="222"/>
      <c r="F311" s="222"/>
      <c r="G311" s="222">
        <v>1</v>
      </c>
      <c r="H311" s="222"/>
      <c r="I311" s="221">
        <v>0</v>
      </c>
      <c r="J311" s="221">
        <v>0</v>
      </c>
      <c r="K311" s="221">
        <v>0</v>
      </c>
      <c r="L311" s="221">
        <v>1000</v>
      </c>
      <c r="M311" s="223"/>
      <c r="N311" s="221">
        <v>0</v>
      </c>
      <c r="O311" s="221">
        <v>0</v>
      </c>
      <c r="P311" s="221">
        <v>0</v>
      </c>
      <c r="Q311" s="221">
        <v>0</v>
      </c>
      <c r="R311" s="221">
        <v>1000</v>
      </c>
      <c r="S311" s="222">
        <v>1536</v>
      </c>
      <c r="T311" s="221">
        <v>1536000</v>
      </c>
      <c r="U311" s="221">
        <v>0</v>
      </c>
      <c r="V311" s="221">
        <v>0</v>
      </c>
      <c r="W311" s="221">
        <v>0</v>
      </c>
      <c r="X311" s="221">
        <v>0</v>
      </c>
      <c r="Y311" s="221">
        <v>0</v>
      </c>
      <c r="Z311" s="221">
        <v>0</v>
      </c>
      <c r="AA311" s="221">
        <v>0</v>
      </c>
      <c r="AB311" s="221">
        <v>0</v>
      </c>
      <c r="AC311" s="221">
        <v>0</v>
      </c>
      <c r="AD311" s="221">
        <v>0</v>
      </c>
      <c r="AE311" s="220"/>
      <c r="AF311" s="220"/>
      <c r="AG311" s="222">
        <v>0</v>
      </c>
      <c r="AH311" s="224">
        <v>27</v>
      </c>
      <c r="AI311" s="224">
        <v>31</v>
      </c>
      <c r="AJ311" s="224">
        <v>27</v>
      </c>
      <c r="AK311" s="224">
        <v>360</v>
      </c>
      <c r="AL311" s="220"/>
      <c r="AM311" s="222"/>
      <c r="AN311" s="220"/>
      <c r="AO311" s="222"/>
      <c r="AP311" s="222">
        <v>0</v>
      </c>
      <c r="AQ311" s="222">
        <v>0</v>
      </c>
      <c r="AR311" s="224">
        <v>0</v>
      </c>
      <c r="AS311" s="224">
        <v>0</v>
      </c>
      <c r="AT311" s="221">
        <v>0</v>
      </c>
      <c r="AU311" s="221">
        <v>0</v>
      </c>
      <c r="AV311" s="221">
        <v>0</v>
      </c>
      <c r="AW311" s="221">
        <v>0</v>
      </c>
      <c r="AX311" s="221">
        <v>0</v>
      </c>
      <c r="AY311" s="221">
        <v>0</v>
      </c>
      <c r="AZ311" s="221">
        <v>0</v>
      </c>
      <c r="BA311" s="221">
        <v>0</v>
      </c>
      <c r="BB311" s="221">
        <v>0</v>
      </c>
      <c r="BC311" s="221">
        <v>0</v>
      </c>
      <c r="BD311" s="221">
        <v>0</v>
      </c>
      <c r="BE311" s="221">
        <v>0</v>
      </c>
      <c r="BF311" s="221">
        <v>0</v>
      </c>
      <c r="BG311" s="221">
        <v>0</v>
      </c>
      <c r="BH311" s="221">
        <v>0</v>
      </c>
      <c r="BI311" s="221">
        <v>0</v>
      </c>
      <c r="BJ311" s="221">
        <v>0</v>
      </c>
      <c r="BK311" s="221">
        <v>0</v>
      </c>
      <c r="BL311" s="221">
        <v>0</v>
      </c>
      <c r="BM311" s="221">
        <v>0</v>
      </c>
      <c r="BN311" s="221">
        <v>0</v>
      </c>
      <c r="BO311" s="221">
        <v>0</v>
      </c>
      <c r="BP311" s="221">
        <v>0</v>
      </c>
      <c r="BQ311" s="213" t="s">
        <v>102</v>
      </c>
    </row>
    <row r="312" spans="1:69" x14ac:dyDescent="0.3">
      <c r="A312" s="220">
        <v>46472</v>
      </c>
      <c r="B312" s="221">
        <v>1000</v>
      </c>
      <c r="C312" s="222"/>
      <c r="D312" s="221">
        <v>1000</v>
      </c>
      <c r="E312" s="222"/>
      <c r="F312" s="222"/>
      <c r="G312" s="222">
        <v>1</v>
      </c>
      <c r="H312" s="222"/>
      <c r="I312" s="221">
        <v>0</v>
      </c>
      <c r="J312" s="221">
        <v>0</v>
      </c>
      <c r="K312" s="221">
        <v>0</v>
      </c>
      <c r="L312" s="221">
        <v>1000</v>
      </c>
      <c r="M312" s="223"/>
      <c r="N312" s="221">
        <v>0</v>
      </c>
      <c r="O312" s="221">
        <v>0</v>
      </c>
      <c r="P312" s="221">
        <v>0</v>
      </c>
      <c r="Q312" s="221">
        <v>0</v>
      </c>
      <c r="R312" s="221">
        <v>1000</v>
      </c>
      <c r="S312" s="222">
        <v>1536</v>
      </c>
      <c r="T312" s="221">
        <v>1536000</v>
      </c>
      <c r="U312" s="221">
        <v>0</v>
      </c>
      <c r="V312" s="221">
        <v>0</v>
      </c>
      <c r="W312" s="221">
        <v>0</v>
      </c>
      <c r="X312" s="221">
        <v>0</v>
      </c>
      <c r="Y312" s="221">
        <v>0</v>
      </c>
      <c r="Z312" s="221">
        <v>0</v>
      </c>
      <c r="AA312" s="221">
        <v>0</v>
      </c>
      <c r="AB312" s="221">
        <v>0</v>
      </c>
      <c r="AC312" s="221">
        <v>0</v>
      </c>
      <c r="AD312" s="221">
        <v>0</v>
      </c>
      <c r="AE312" s="220"/>
      <c r="AF312" s="220"/>
      <c r="AG312" s="222">
        <v>0</v>
      </c>
      <c r="AH312" s="224">
        <v>28</v>
      </c>
      <c r="AI312" s="224">
        <v>31</v>
      </c>
      <c r="AJ312" s="224">
        <v>28</v>
      </c>
      <c r="AK312" s="224">
        <v>360</v>
      </c>
      <c r="AL312" s="220"/>
      <c r="AM312" s="222"/>
      <c r="AN312" s="220"/>
      <c r="AO312" s="222"/>
      <c r="AP312" s="222">
        <v>0</v>
      </c>
      <c r="AQ312" s="222">
        <v>0</v>
      </c>
      <c r="AR312" s="224">
        <v>0</v>
      </c>
      <c r="AS312" s="224">
        <v>0</v>
      </c>
      <c r="AT312" s="221">
        <v>0</v>
      </c>
      <c r="AU312" s="221">
        <v>0</v>
      </c>
      <c r="AV312" s="221">
        <v>0</v>
      </c>
      <c r="AW312" s="221">
        <v>0</v>
      </c>
      <c r="AX312" s="221">
        <v>0</v>
      </c>
      <c r="AY312" s="221">
        <v>0</v>
      </c>
      <c r="AZ312" s="221">
        <v>0</v>
      </c>
      <c r="BA312" s="221">
        <v>0</v>
      </c>
      <c r="BB312" s="221">
        <v>0</v>
      </c>
      <c r="BC312" s="221">
        <v>0</v>
      </c>
      <c r="BD312" s="221">
        <v>0</v>
      </c>
      <c r="BE312" s="221">
        <v>0</v>
      </c>
      <c r="BF312" s="221">
        <v>0</v>
      </c>
      <c r="BG312" s="221">
        <v>0</v>
      </c>
      <c r="BH312" s="221">
        <v>0</v>
      </c>
      <c r="BI312" s="221">
        <v>0</v>
      </c>
      <c r="BJ312" s="221">
        <v>0</v>
      </c>
      <c r="BK312" s="221">
        <v>0</v>
      </c>
      <c r="BL312" s="221">
        <v>0</v>
      </c>
      <c r="BM312" s="221">
        <v>0</v>
      </c>
      <c r="BN312" s="221">
        <v>0</v>
      </c>
      <c r="BO312" s="221">
        <v>0</v>
      </c>
      <c r="BP312" s="221">
        <v>0</v>
      </c>
      <c r="BQ312" s="213" t="s">
        <v>102</v>
      </c>
    </row>
    <row r="313" spans="1:69" x14ac:dyDescent="0.3">
      <c r="A313" s="220">
        <v>46473</v>
      </c>
      <c r="B313" s="221">
        <v>1000</v>
      </c>
      <c r="C313" s="222"/>
      <c r="D313" s="221">
        <v>1000</v>
      </c>
      <c r="E313" s="222"/>
      <c r="F313" s="222"/>
      <c r="G313" s="222">
        <v>1</v>
      </c>
      <c r="H313" s="222"/>
      <c r="I313" s="221">
        <v>0</v>
      </c>
      <c r="J313" s="221">
        <v>0</v>
      </c>
      <c r="K313" s="221">
        <v>0</v>
      </c>
      <c r="L313" s="221">
        <v>1000</v>
      </c>
      <c r="M313" s="223"/>
      <c r="N313" s="221">
        <v>0</v>
      </c>
      <c r="O313" s="221">
        <v>0</v>
      </c>
      <c r="P313" s="221">
        <v>0</v>
      </c>
      <c r="Q313" s="221">
        <v>0</v>
      </c>
      <c r="R313" s="221">
        <v>1000</v>
      </c>
      <c r="S313" s="222">
        <v>1536</v>
      </c>
      <c r="T313" s="221">
        <v>1536000</v>
      </c>
      <c r="U313" s="221">
        <v>0</v>
      </c>
      <c r="V313" s="221">
        <v>0</v>
      </c>
      <c r="W313" s="221">
        <v>0</v>
      </c>
      <c r="X313" s="221">
        <v>0</v>
      </c>
      <c r="Y313" s="221">
        <v>0</v>
      </c>
      <c r="Z313" s="221">
        <v>0</v>
      </c>
      <c r="AA313" s="221">
        <v>0</v>
      </c>
      <c r="AB313" s="221">
        <v>0</v>
      </c>
      <c r="AC313" s="221">
        <v>0</v>
      </c>
      <c r="AD313" s="221">
        <v>0</v>
      </c>
      <c r="AE313" s="220"/>
      <c r="AF313" s="220"/>
      <c r="AG313" s="222">
        <v>0</v>
      </c>
      <c r="AH313" s="224">
        <v>29</v>
      </c>
      <c r="AI313" s="224">
        <v>31</v>
      </c>
      <c r="AJ313" s="224">
        <v>29</v>
      </c>
      <c r="AK313" s="224">
        <v>360</v>
      </c>
      <c r="AL313" s="220"/>
      <c r="AM313" s="222"/>
      <c r="AN313" s="220"/>
      <c r="AO313" s="222"/>
      <c r="AP313" s="222">
        <v>0</v>
      </c>
      <c r="AQ313" s="222">
        <v>0</v>
      </c>
      <c r="AR313" s="224">
        <v>0</v>
      </c>
      <c r="AS313" s="224">
        <v>0</v>
      </c>
      <c r="AT313" s="221">
        <v>0</v>
      </c>
      <c r="AU313" s="221">
        <v>0</v>
      </c>
      <c r="AV313" s="221">
        <v>0</v>
      </c>
      <c r="AW313" s="221">
        <v>0</v>
      </c>
      <c r="AX313" s="221">
        <v>0</v>
      </c>
      <c r="AY313" s="221">
        <v>0</v>
      </c>
      <c r="AZ313" s="221">
        <v>0</v>
      </c>
      <c r="BA313" s="221">
        <v>0</v>
      </c>
      <c r="BB313" s="221">
        <v>0</v>
      </c>
      <c r="BC313" s="221">
        <v>0</v>
      </c>
      <c r="BD313" s="221">
        <v>0</v>
      </c>
      <c r="BE313" s="221">
        <v>0</v>
      </c>
      <c r="BF313" s="221">
        <v>0</v>
      </c>
      <c r="BG313" s="221">
        <v>0</v>
      </c>
      <c r="BH313" s="221">
        <v>0</v>
      </c>
      <c r="BI313" s="221">
        <v>0</v>
      </c>
      <c r="BJ313" s="221">
        <v>0</v>
      </c>
      <c r="BK313" s="221">
        <v>0</v>
      </c>
      <c r="BL313" s="221">
        <v>0</v>
      </c>
      <c r="BM313" s="221">
        <v>0</v>
      </c>
      <c r="BN313" s="221">
        <v>0</v>
      </c>
      <c r="BO313" s="221">
        <v>0</v>
      </c>
      <c r="BP313" s="221">
        <v>0</v>
      </c>
      <c r="BQ313" s="213" t="s">
        <v>102</v>
      </c>
    </row>
    <row r="314" spans="1:69" x14ac:dyDescent="0.3">
      <c r="A314" s="220">
        <v>46474</v>
      </c>
      <c r="B314" s="221">
        <v>1000</v>
      </c>
      <c r="C314" s="222"/>
      <c r="D314" s="221">
        <v>1000</v>
      </c>
      <c r="E314" s="222"/>
      <c r="F314" s="222"/>
      <c r="G314" s="222">
        <v>1</v>
      </c>
      <c r="H314" s="222"/>
      <c r="I314" s="221">
        <v>0</v>
      </c>
      <c r="J314" s="221">
        <v>0</v>
      </c>
      <c r="K314" s="221">
        <v>0</v>
      </c>
      <c r="L314" s="221">
        <v>1000</v>
      </c>
      <c r="M314" s="223"/>
      <c r="N314" s="221">
        <v>0</v>
      </c>
      <c r="O314" s="221">
        <v>0</v>
      </c>
      <c r="P314" s="221">
        <v>0</v>
      </c>
      <c r="Q314" s="221">
        <v>0</v>
      </c>
      <c r="R314" s="221">
        <v>1000</v>
      </c>
      <c r="S314" s="222">
        <v>1536</v>
      </c>
      <c r="T314" s="221">
        <v>1536000</v>
      </c>
      <c r="U314" s="221">
        <v>0</v>
      </c>
      <c r="V314" s="221">
        <v>0</v>
      </c>
      <c r="W314" s="221">
        <v>0</v>
      </c>
      <c r="X314" s="221">
        <v>0</v>
      </c>
      <c r="Y314" s="221">
        <v>0</v>
      </c>
      <c r="Z314" s="221">
        <v>0</v>
      </c>
      <c r="AA314" s="221">
        <v>0</v>
      </c>
      <c r="AB314" s="221">
        <v>0</v>
      </c>
      <c r="AC314" s="221">
        <v>0</v>
      </c>
      <c r="AD314" s="221">
        <v>0</v>
      </c>
      <c r="AE314" s="220"/>
      <c r="AF314" s="220"/>
      <c r="AG314" s="222">
        <v>0</v>
      </c>
      <c r="AH314" s="224">
        <v>30</v>
      </c>
      <c r="AI314" s="224">
        <v>31</v>
      </c>
      <c r="AJ314" s="224">
        <v>30</v>
      </c>
      <c r="AK314" s="224">
        <v>360</v>
      </c>
      <c r="AL314" s="220"/>
      <c r="AM314" s="222"/>
      <c r="AN314" s="220"/>
      <c r="AO314" s="222"/>
      <c r="AP314" s="222">
        <v>0</v>
      </c>
      <c r="AQ314" s="222">
        <v>0</v>
      </c>
      <c r="AR314" s="224">
        <v>0</v>
      </c>
      <c r="AS314" s="224">
        <v>0</v>
      </c>
      <c r="AT314" s="221">
        <v>0</v>
      </c>
      <c r="AU314" s="221">
        <v>0</v>
      </c>
      <c r="AV314" s="221">
        <v>0</v>
      </c>
      <c r="AW314" s="221">
        <v>0</v>
      </c>
      <c r="AX314" s="221">
        <v>0</v>
      </c>
      <c r="AY314" s="221">
        <v>0</v>
      </c>
      <c r="AZ314" s="221">
        <v>0</v>
      </c>
      <c r="BA314" s="221">
        <v>0</v>
      </c>
      <c r="BB314" s="221">
        <v>0</v>
      </c>
      <c r="BC314" s="221">
        <v>0</v>
      </c>
      <c r="BD314" s="221">
        <v>0</v>
      </c>
      <c r="BE314" s="221">
        <v>0</v>
      </c>
      <c r="BF314" s="221">
        <v>0</v>
      </c>
      <c r="BG314" s="221">
        <v>0</v>
      </c>
      <c r="BH314" s="221">
        <v>0</v>
      </c>
      <c r="BI314" s="221">
        <v>0</v>
      </c>
      <c r="BJ314" s="221">
        <v>0</v>
      </c>
      <c r="BK314" s="221">
        <v>0</v>
      </c>
      <c r="BL314" s="221">
        <v>0</v>
      </c>
      <c r="BM314" s="221">
        <v>0</v>
      </c>
      <c r="BN314" s="221">
        <v>0</v>
      </c>
      <c r="BO314" s="221">
        <v>0</v>
      </c>
      <c r="BP314" s="221">
        <v>0</v>
      </c>
      <c r="BQ314" s="213" t="s">
        <v>102</v>
      </c>
    </row>
    <row r="315" spans="1:69" x14ac:dyDescent="0.3">
      <c r="A315" s="214">
        <v>46475</v>
      </c>
      <c r="B315" s="215">
        <v>1000</v>
      </c>
      <c r="C315" s="216"/>
      <c r="D315" s="215">
        <v>1000</v>
      </c>
      <c r="E315" s="216"/>
      <c r="F315" s="216"/>
      <c r="G315" s="216">
        <v>1</v>
      </c>
      <c r="H315" s="216"/>
      <c r="I315" s="215">
        <v>0</v>
      </c>
      <c r="J315" s="215">
        <v>0</v>
      </c>
      <c r="K315" s="215">
        <v>0</v>
      </c>
      <c r="L315" s="215">
        <v>1000</v>
      </c>
      <c r="M315" s="217">
        <v>0</v>
      </c>
      <c r="N315" s="215">
        <v>0</v>
      </c>
      <c r="O315" s="215">
        <v>0</v>
      </c>
      <c r="P315" s="215">
        <v>0</v>
      </c>
      <c r="Q315" s="215">
        <v>0</v>
      </c>
      <c r="R315" s="215">
        <v>1000</v>
      </c>
      <c r="S315" s="216">
        <v>1536</v>
      </c>
      <c r="T315" s="215">
        <v>1536000</v>
      </c>
      <c r="U315" s="215">
        <v>0</v>
      </c>
      <c r="V315" s="215">
        <v>0</v>
      </c>
      <c r="W315" s="215">
        <v>0</v>
      </c>
      <c r="X315" s="215">
        <v>0</v>
      </c>
      <c r="Y315" s="215">
        <v>0</v>
      </c>
      <c r="Z315" s="215">
        <v>0</v>
      </c>
      <c r="AA315" s="215">
        <v>0</v>
      </c>
      <c r="AB315" s="215">
        <v>0</v>
      </c>
      <c r="AC315" s="215">
        <v>0</v>
      </c>
      <c r="AD315" s="215">
        <v>0</v>
      </c>
      <c r="AE315" s="214"/>
      <c r="AF315" s="214"/>
      <c r="AG315" s="216">
        <v>0</v>
      </c>
      <c r="AH315" s="218">
        <v>31</v>
      </c>
      <c r="AI315" s="218">
        <v>31</v>
      </c>
      <c r="AJ315" s="218">
        <v>31</v>
      </c>
      <c r="AK315" s="218">
        <v>360</v>
      </c>
      <c r="AL315" s="214"/>
      <c r="AM315" s="216"/>
      <c r="AN315" s="214"/>
      <c r="AO315" s="216"/>
      <c r="AP315" s="216">
        <v>0</v>
      </c>
      <c r="AQ315" s="216">
        <v>0</v>
      </c>
      <c r="AR315" s="218">
        <v>0</v>
      </c>
      <c r="AS315" s="218">
        <v>0</v>
      </c>
      <c r="AT315" s="215">
        <v>0</v>
      </c>
      <c r="AU315" s="215">
        <v>0</v>
      </c>
      <c r="AV315" s="215">
        <v>0</v>
      </c>
      <c r="AW315" s="215">
        <v>0</v>
      </c>
      <c r="AX315" s="215">
        <v>0</v>
      </c>
      <c r="AY315" s="215">
        <v>0</v>
      </c>
      <c r="AZ315" s="215">
        <v>0</v>
      </c>
      <c r="BA315" s="215">
        <v>0</v>
      </c>
      <c r="BB315" s="215">
        <v>0</v>
      </c>
      <c r="BC315" s="215">
        <v>0</v>
      </c>
      <c r="BD315" s="215">
        <v>0</v>
      </c>
      <c r="BE315" s="215">
        <v>0</v>
      </c>
      <c r="BF315" s="215">
        <v>0</v>
      </c>
      <c r="BG315" s="215">
        <v>0</v>
      </c>
      <c r="BH315" s="215">
        <v>0</v>
      </c>
      <c r="BI315" s="215">
        <v>0</v>
      </c>
      <c r="BJ315" s="215">
        <v>0</v>
      </c>
      <c r="BK315" s="215">
        <v>0</v>
      </c>
      <c r="BL315" s="215">
        <v>0</v>
      </c>
      <c r="BM315" s="215">
        <v>0</v>
      </c>
      <c r="BN315" s="215">
        <v>0</v>
      </c>
      <c r="BO315" s="215">
        <v>0</v>
      </c>
      <c r="BP315" s="215">
        <v>0</v>
      </c>
      <c r="BQ315" s="219" t="s">
        <v>102</v>
      </c>
    </row>
    <row r="316" spans="1:69" x14ac:dyDescent="0.3">
      <c r="A316" s="220">
        <v>46476</v>
      </c>
      <c r="B316" s="221">
        <v>1000</v>
      </c>
      <c r="C316" s="222"/>
      <c r="D316" s="221">
        <v>1000</v>
      </c>
      <c r="E316" s="222"/>
      <c r="F316" s="222"/>
      <c r="G316" s="222">
        <v>1</v>
      </c>
      <c r="H316" s="222"/>
      <c r="I316" s="221">
        <v>0</v>
      </c>
      <c r="J316" s="221">
        <v>0</v>
      </c>
      <c r="K316" s="221">
        <v>0</v>
      </c>
      <c r="L316" s="221">
        <v>1000</v>
      </c>
      <c r="M316" s="223"/>
      <c r="N316" s="221">
        <v>0</v>
      </c>
      <c r="O316" s="221">
        <v>0</v>
      </c>
      <c r="P316" s="221">
        <v>0</v>
      </c>
      <c r="Q316" s="221">
        <v>0</v>
      </c>
      <c r="R316" s="221">
        <v>1000</v>
      </c>
      <c r="S316" s="222">
        <v>1536</v>
      </c>
      <c r="T316" s="221">
        <v>1536000</v>
      </c>
      <c r="U316" s="221">
        <v>0</v>
      </c>
      <c r="V316" s="221">
        <v>0</v>
      </c>
      <c r="W316" s="221">
        <v>0</v>
      </c>
      <c r="X316" s="221">
        <v>0</v>
      </c>
      <c r="Y316" s="221">
        <v>0</v>
      </c>
      <c r="Z316" s="221">
        <v>0</v>
      </c>
      <c r="AA316" s="221">
        <v>0</v>
      </c>
      <c r="AB316" s="221">
        <v>0</v>
      </c>
      <c r="AC316" s="221">
        <v>0</v>
      </c>
      <c r="AD316" s="221">
        <v>0</v>
      </c>
      <c r="AE316" s="220"/>
      <c r="AF316" s="220"/>
      <c r="AG316" s="222">
        <v>0</v>
      </c>
      <c r="AH316" s="224">
        <v>1</v>
      </c>
      <c r="AI316" s="224">
        <v>28</v>
      </c>
      <c r="AJ316" s="224">
        <v>1</v>
      </c>
      <c r="AK316" s="224">
        <v>360</v>
      </c>
      <c r="AL316" s="220"/>
      <c r="AM316" s="222"/>
      <c r="AN316" s="220"/>
      <c r="AO316" s="222"/>
      <c r="AP316" s="222">
        <v>0</v>
      </c>
      <c r="AQ316" s="222">
        <v>0</v>
      </c>
      <c r="AR316" s="224">
        <v>0</v>
      </c>
      <c r="AS316" s="224">
        <v>0</v>
      </c>
      <c r="AT316" s="221">
        <v>0</v>
      </c>
      <c r="AU316" s="221">
        <v>0</v>
      </c>
      <c r="AV316" s="221">
        <v>0</v>
      </c>
      <c r="AW316" s="221">
        <v>0</v>
      </c>
      <c r="AX316" s="221">
        <v>0</v>
      </c>
      <c r="AY316" s="221">
        <v>0</v>
      </c>
      <c r="AZ316" s="221">
        <v>0</v>
      </c>
      <c r="BA316" s="221">
        <v>0</v>
      </c>
      <c r="BB316" s="221">
        <v>0</v>
      </c>
      <c r="BC316" s="221">
        <v>0</v>
      </c>
      <c r="BD316" s="221">
        <v>0</v>
      </c>
      <c r="BE316" s="221">
        <v>0</v>
      </c>
      <c r="BF316" s="221">
        <v>0</v>
      </c>
      <c r="BG316" s="221">
        <v>0</v>
      </c>
      <c r="BH316" s="221">
        <v>0</v>
      </c>
      <c r="BI316" s="221">
        <v>0</v>
      </c>
      <c r="BJ316" s="221">
        <v>0</v>
      </c>
      <c r="BK316" s="221">
        <v>0</v>
      </c>
      <c r="BL316" s="221">
        <v>0</v>
      </c>
      <c r="BM316" s="221">
        <v>0</v>
      </c>
      <c r="BN316" s="221">
        <v>0</v>
      </c>
      <c r="BO316" s="221">
        <v>0</v>
      </c>
      <c r="BP316" s="221">
        <v>0</v>
      </c>
      <c r="BQ316" s="213" t="s">
        <v>102</v>
      </c>
    </row>
    <row r="317" spans="1:69" x14ac:dyDescent="0.3">
      <c r="A317" s="220">
        <v>46477</v>
      </c>
      <c r="B317" s="221">
        <v>1000</v>
      </c>
      <c r="C317" s="222"/>
      <c r="D317" s="221">
        <v>1000</v>
      </c>
      <c r="E317" s="222"/>
      <c r="F317" s="222"/>
      <c r="G317" s="222">
        <v>1</v>
      </c>
      <c r="H317" s="222"/>
      <c r="I317" s="221">
        <v>0</v>
      </c>
      <c r="J317" s="221">
        <v>0</v>
      </c>
      <c r="K317" s="221">
        <v>0</v>
      </c>
      <c r="L317" s="221">
        <v>1000</v>
      </c>
      <c r="M317" s="223"/>
      <c r="N317" s="221">
        <v>0</v>
      </c>
      <c r="O317" s="221">
        <v>0</v>
      </c>
      <c r="P317" s="221">
        <v>0</v>
      </c>
      <c r="Q317" s="221">
        <v>0</v>
      </c>
      <c r="R317" s="221">
        <v>1000</v>
      </c>
      <c r="S317" s="222">
        <v>1536</v>
      </c>
      <c r="T317" s="221">
        <v>1536000</v>
      </c>
      <c r="U317" s="221">
        <v>0</v>
      </c>
      <c r="V317" s="221">
        <v>0</v>
      </c>
      <c r="W317" s="221">
        <v>0</v>
      </c>
      <c r="X317" s="221">
        <v>0</v>
      </c>
      <c r="Y317" s="221">
        <v>0</v>
      </c>
      <c r="Z317" s="221">
        <v>0</v>
      </c>
      <c r="AA317" s="221">
        <v>0</v>
      </c>
      <c r="AB317" s="221">
        <v>0</v>
      </c>
      <c r="AC317" s="221">
        <v>0</v>
      </c>
      <c r="AD317" s="221">
        <v>0</v>
      </c>
      <c r="AE317" s="220"/>
      <c r="AF317" s="220"/>
      <c r="AG317" s="222">
        <v>0</v>
      </c>
      <c r="AH317" s="224">
        <v>2</v>
      </c>
      <c r="AI317" s="224">
        <v>28</v>
      </c>
      <c r="AJ317" s="224">
        <v>2</v>
      </c>
      <c r="AK317" s="224">
        <v>360</v>
      </c>
      <c r="AL317" s="220"/>
      <c r="AM317" s="222"/>
      <c r="AN317" s="220"/>
      <c r="AO317" s="222"/>
      <c r="AP317" s="222">
        <v>0</v>
      </c>
      <c r="AQ317" s="222">
        <v>0</v>
      </c>
      <c r="AR317" s="224">
        <v>0</v>
      </c>
      <c r="AS317" s="224">
        <v>0</v>
      </c>
      <c r="AT317" s="221">
        <v>0</v>
      </c>
      <c r="AU317" s="221">
        <v>0</v>
      </c>
      <c r="AV317" s="221">
        <v>0</v>
      </c>
      <c r="AW317" s="221">
        <v>0</v>
      </c>
      <c r="AX317" s="221">
        <v>0</v>
      </c>
      <c r="AY317" s="221">
        <v>0</v>
      </c>
      <c r="AZ317" s="221">
        <v>0</v>
      </c>
      <c r="BA317" s="221">
        <v>0</v>
      </c>
      <c r="BB317" s="221">
        <v>0</v>
      </c>
      <c r="BC317" s="221">
        <v>0</v>
      </c>
      <c r="BD317" s="221">
        <v>0</v>
      </c>
      <c r="BE317" s="221">
        <v>0</v>
      </c>
      <c r="BF317" s="221">
        <v>0</v>
      </c>
      <c r="BG317" s="221">
        <v>0</v>
      </c>
      <c r="BH317" s="221">
        <v>0</v>
      </c>
      <c r="BI317" s="221">
        <v>0</v>
      </c>
      <c r="BJ317" s="221">
        <v>0</v>
      </c>
      <c r="BK317" s="221">
        <v>0</v>
      </c>
      <c r="BL317" s="221">
        <v>0</v>
      </c>
      <c r="BM317" s="221">
        <v>0</v>
      </c>
      <c r="BN317" s="221">
        <v>0</v>
      </c>
      <c r="BO317" s="221">
        <v>0</v>
      </c>
      <c r="BP317" s="221">
        <v>0</v>
      </c>
      <c r="BQ317" s="213" t="s">
        <v>102</v>
      </c>
    </row>
    <row r="318" spans="1:69" x14ac:dyDescent="0.3">
      <c r="A318" s="220">
        <v>46478</v>
      </c>
      <c r="B318" s="221">
        <v>1000</v>
      </c>
      <c r="C318" s="222"/>
      <c r="D318" s="221">
        <v>1000</v>
      </c>
      <c r="E318" s="222"/>
      <c r="F318" s="222"/>
      <c r="G318" s="222">
        <v>1</v>
      </c>
      <c r="H318" s="222"/>
      <c r="I318" s="221">
        <v>0</v>
      </c>
      <c r="J318" s="221">
        <v>0</v>
      </c>
      <c r="K318" s="221">
        <v>0</v>
      </c>
      <c r="L318" s="221">
        <v>1000</v>
      </c>
      <c r="M318" s="223"/>
      <c r="N318" s="221">
        <v>0</v>
      </c>
      <c r="O318" s="221">
        <v>0</v>
      </c>
      <c r="P318" s="221">
        <v>0</v>
      </c>
      <c r="Q318" s="221">
        <v>0</v>
      </c>
      <c r="R318" s="221">
        <v>1000</v>
      </c>
      <c r="S318" s="222">
        <v>1536</v>
      </c>
      <c r="T318" s="221">
        <v>1536000</v>
      </c>
      <c r="U318" s="221">
        <v>0</v>
      </c>
      <c r="V318" s="221">
        <v>0</v>
      </c>
      <c r="W318" s="221">
        <v>0</v>
      </c>
      <c r="X318" s="221">
        <v>0</v>
      </c>
      <c r="Y318" s="221">
        <v>0</v>
      </c>
      <c r="Z318" s="221">
        <v>0</v>
      </c>
      <c r="AA318" s="221">
        <v>0</v>
      </c>
      <c r="AB318" s="221">
        <v>0</v>
      </c>
      <c r="AC318" s="221">
        <v>0</v>
      </c>
      <c r="AD318" s="221">
        <v>0</v>
      </c>
      <c r="AE318" s="220"/>
      <c r="AF318" s="220"/>
      <c r="AG318" s="222">
        <v>0</v>
      </c>
      <c r="AH318" s="224">
        <v>3</v>
      </c>
      <c r="AI318" s="224">
        <v>28</v>
      </c>
      <c r="AJ318" s="224">
        <v>3</v>
      </c>
      <c r="AK318" s="224">
        <v>360</v>
      </c>
      <c r="AL318" s="220"/>
      <c r="AM318" s="222"/>
      <c r="AN318" s="220"/>
      <c r="AO318" s="222"/>
      <c r="AP318" s="222">
        <v>0</v>
      </c>
      <c r="AQ318" s="222">
        <v>0</v>
      </c>
      <c r="AR318" s="224">
        <v>0</v>
      </c>
      <c r="AS318" s="224">
        <v>0</v>
      </c>
      <c r="AT318" s="221">
        <v>0</v>
      </c>
      <c r="AU318" s="221">
        <v>0</v>
      </c>
      <c r="AV318" s="221">
        <v>0</v>
      </c>
      <c r="AW318" s="221">
        <v>0</v>
      </c>
      <c r="AX318" s="221">
        <v>0</v>
      </c>
      <c r="AY318" s="221">
        <v>0</v>
      </c>
      <c r="AZ318" s="221">
        <v>0</v>
      </c>
      <c r="BA318" s="221">
        <v>0</v>
      </c>
      <c r="BB318" s="221">
        <v>0</v>
      </c>
      <c r="BC318" s="221">
        <v>0</v>
      </c>
      <c r="BD318" s="221">
        <v>0</v>
      </c>
      <c r="BE318" s="221">
        <v>0</v>
      </c>
      <c r="BF318" s="221">
        <v>0</v>
      </c>
      <c r="BG318" s="221">
        <v>0</v>
      </c>
      <c r="BH318" s="221">
        <v>0</v>
      </c>
      <c r="BI318" s="221">
        <v>0</v>
      </c>
      <c r="BJ318" s="221">
        <v>0</v>
      </c>
      <c r="BK318" s="221">
        <v>0</v>
      </c>
      <c r="BL318" s="221">
        <v>0</v>
      </c>
      <c r="BM318" s="221">
        <v>0</v>
      </c>
      <c r="BN318" s="221">
        <v>0</v>
      </c>
      <c r="BO318" s="221">
        <v>0</v>
      </c>
      <c r="BP318" s="221">
        <v>0</v>
      </c>
      <c r="BQ318" s="213" t="s">
        <v>102</v>
      </c>
    </row>
    <row r="319" spans="1:69" x14ac:dyDescent="0.3">
      <c r="A319" s="220">
        <v>46479</v>
      </c>
      <c r="B319" s="221">
        <v>1000</v>
      </c>
      <c r="C319" s="222"/>
      <c r="D319" s="221">
        <v>1000</v>
      </c>
      <c r="E319" s="222"/>
      <c r="F319" s="222"/>
      <c r="G319" s="222">
        <v>1</v>
      </c>
      <c r="H319" s="222"/>
      <c r="I319" s="221">
        <v>0</v>
      </c>
      <c r="J319" s="221">
        <v>0</v>
      </c>
      <c r="K319" s="221">
        <v>0</v>
      </c>
      <c r="L319" s="221">
        <v>1000</v>
      </c>
      <c r="M319" s="223"/>
      <c r="N319" s="221">
        <v>0</v>
      </c>
      <c r="O319" s="221">
        <v>0</v>
      </c>
      <c r="P319" s="221">
        <v>0</v>
      </c>
      <c r="Q319" s="221">
        <v>0</v>
      </c>
      <c r="R319" s="221">
        <v>1000</v>
      </c>
      <c r="S319" s="222">
        <v>1536</v>
      </c>
      <c r="T319" s="221">
        <v>1536000</v>
      </c>
      <c r="U319" s="221">
        <v>0</v>
      </c>
      <c r="V319" s="221">
        <v>0</v>
      </c>
      <c r="W319" s="221">
        <v>0</v>
      </c>
      <c r="X319" s="221">
        <v>0</v>
      </c>
      <c r="Y319" s="221">
        <v>0</v>
      </c>
      <c r="Z319" s="221">
        <v>0</v>
      </c>
      <c r="AA319" s="221">
        <v>0</v>
      </c>
      <c r="AB319" s="221">
        <v>0</v>
      </c>
      <c r="AC319" s="221">
        <v>0</v>
      </c>
      <c r="AD319" s="221">
        <v>0</v>
      </c>
      <c r="AE319" s="220"/>
      <c r="AF319" s="220"/>
      <c r="AG319" s="222">
        <v>0</v>
      </c>
      <c r="AH319" s="224">
        <v>4</v>
      </c>
      <c r="AI319" s="224">
        <v>28</v>
      </c>
      <c r="AJ319" s="224">
        <v>4</v>
      </c>
      <c r="AK319" s="224">
        <v>360</v>
      </c>
      <c r="AL319" s="220"/>
      <c r="AM319" s="222"/>
      <c r="AN319" s="220"/>
      <c r="AO319" s="222"/>
      <c r="AP319" s="222">
        <v>0</v>
      </c>
      <c r="AQ319" s="222">
        <v>0</v>
      </c>
      <c r="AR319" s="224">
        <v>0</v>
      </c>
      <c r="AS319" s="224">
        <v>0</v>
      </c>
      <c r="AT319" s="221">
        <v>0</v>
      </c>
      <c r="AU319" s="221">
        <v>0</v>
      </c>
      <c r="AV319" s="221">
        <v>0</v>
      </c>
      <c r="AW319" s="221">
        <v>0</v>
      </c>
      <c r="AX319" s="221">
        <v>0</v>
      </c>
      <c r="AY319" s="221">
        <v>0</v>
      </c>
      <c r="AZ319" s="221">
        <v>0</v>
      </c>
      <c r="BA319" s="221">
        <v>0</v>
      </c>
      <c r="BB319" s="221">
        <v>0</v>
      </c>
      <c r="BC319" s="221">
        <v>0</v>
      </c>
      <c r="BD319" s="221">
        <v>0</v>
      </c>
      <c r="BE319" s="221">
        <v>0</v>
      </c>
      <c r="BF319" s="221">
        <v>0</v>
      </c>
      <c r="BG319" s="221">
        <v>0</v>
      </c>
      <c r="BH319" s="221">
        <v>0</v>
      </c>
      <c r="BI319" s="221">
        <v>0</v>
      </c>
      <c r="BJ319" s="221">
        <v>0</v>
      </c>
      <c r="BK319" s="221">
        <v>0</v>
      </c>
      <c r="BL319" s="221">
        <v>0</v>
      </c>
      <c r="BM319" s="221">
        <v>0</v>
      </c>
      <c r="BN319" s="221">
        <v>0</v>
      </c>
      <c r="BO319" s="221">
        <v>0</v>
      </c>
      <c r="BP319" s="221">
        <v>0</v>
      </c>
      <c r="BQ319" s="213" t="s">
        <v>102</v>
      </c>
    </row>
    <row r="320" spans="1:69" x14ac:dyDescent="0.3">
      <c r="A320" s="220">
        <v>46480</v>
      </c>
      <c r="B320" s="221">
        <v>1000</v>
      </c>
      <c r="C320" s="222"/>
      <c r="D320" s="221">
        <v>1000</v>
      </c>
      <c r="E320" s="222"/>
      <c r="F320" s="222"/>
      <c r="G320" s="222">
        <v>1</v>
      </c>
      <c r="H320" s="222"/>
      <c r="I320" s="221">
        <v>0</v>
      </c>
      <c r="J320" s="221">
        <v>0</v>
      </c>
      <c r="K320" s="221">
        <v>0</v>
      </c>
      <c r="L320" s="221">
        <v>1000</v>
      </c>
      <c r="M320" s="223"/>
      <c r="N320" s="221">
        <v>0</v>
      </c>
      <c r="O320" s="221">
        <v>0</v>
      </c>
      <c r="P320" s="221">
        <v>0</v>
      </c>
      <c r="Q320" s="221">
        <v>0</v>
      </c>
      <c r="R320" s="221">
        <v>1000</v>
      </c>
      <c r="S320" s="222">
        <v>1536</v>
      </c>
      <c r="T320" s="221">
        <v>1536000</v>
      </c>
      <c r="U320" s="221">
        <v>0</v>
      </c>
      <c r="V320" s="221">
        <v>0</v>
      </c>
      <c r="W320" s="221">
        <v>0</v>
      </c>
      <c r="X320" s="221">
        <v>0</v>
      </c>
      <c r="Y320" s="221">
        <v>0</v>
      </c>
      <c r="Z320" s="221">
        <v>0</v>
      </c>
      <c r="AA320" s="221">
        <v>0</v>
      </c>
      <c r="AB320" s="221">
        <v>0</v>
      </c>
      <c r="AC320" s="221">
        <v>0</v>
      </c>
      <c r="AD320" s="221">
        <v>0</v>
      </c>
      <c r="AE320" s="220"/>
      <c r="AF320" s="220"/>
      <c r="AG320" s="222">
        <v>0</v>
      </c>
      <c r="AH320" s="224">
        <v>5</v>
      </c>
      <c r="AI320" s="224">
        <v>28</v>
      </c>
      <c r="AJ320" s="224">
        <v>5</v>
      </c>
      <c r="AK320" s="224">
        <v>360</v>
      </c>
      <c r="AL320" s="220"/>
      <c r="AM320" s="222"/>
      <c r="AN320" s="220"/>
      <c r="AO320" s="222"/>
      <c r="AP320" s="222">
        <v>0</v>
      </c>
      <c r="AQ320" s="222">
        <v>0</v>
      </c>
      <c r="AR320" s="224">
        <v>0</v>
      </c>
      <c r="AS320" s="224">
        <v>0</v>
      </c>
      <c r="AT320" s="221">
        <v>0</v>
      </c>
      <c r="AU320" s="221">
        <v>0</v>
      </c>
      <c r="AV320" s="221">
        <v>0</v>
      </c>
      <c r="AW320" s="221">
        <v>0</v>
      </c>
      <c r="AX320" s="221">
        <v>0</v>
      </c>
      <c r="AY320" s="221">
        <v>0</v>
      </c>
      <c r="AZ320" s="221">
        <v>0</v>
      </c>
      <c r="BA320" s="221">
        <v>0</v>
      </c>
      <c r="BB320" s="221">
        <v>0</v>
      </c>
      <c r="BC320" s="221">
        <v>0</v>
      </c>
      <c r="BD320" s="221">
        <v>0</v>
      </c>
      <c r="BE320" s="221">
        <v>0</v>
      </c>
      <c r="BF320" s="221">
        <v>0</v>
      </c>
      <c r="BG320" s="221">
        <v>0</v>
      </c>
      <c r="BH320" s="221">
        <v>0</v>
      </c>
      <c r="BI320" s="221">
        <v>0</v>
      </c>
      <c r="BJ320" s="221">
        <v>0</v>
      </c>
      <c r="BK320" s="221">
        <v>0</v>
      </c>
      <c r="BL320" s="221">
        <v>0</v>
      </c>
      <c r="BM320" s="221">
        <v>0</v>
      </c>
      <c r="BN320" s="221">
        <v>0</v>
      </c>
      <c r="BO320" s="221">
        <v>0</v>
      </c>
      <c r="BP320" s="221">
        <v>0</v>
      </c>
      <c r="BQ320" s="213" t="s">
        <v>102</v>
      </c>
    </row>
    <row r="321" spans="1:69" x14ac:dyDescent="0.3">
      <c r="A321" s="220">
        <v>46481</v>
      </c>
      <c r="B321" s="221">
        <v>1000</v>
      </c>
      <c r="C321" s="222"/>
      <c r="D321" s="221">
        <v>1000</v>
      </c>
      <c r="E321" s="222"/>
      <c r="F321" s="222"/>
      <c r="G321" s="222">
        <v>1</v>
      </c>
      <c r="H321" s="222"/>
      <c r="I321" s="221">
        <v>0</v>
      </c>
      <c r="J321" s="221">
        <v>0</v>
      </c>
      <c r="K321" s="221">
        <v>0</v>
      </c>
      <c r="L321" s="221">
        <v>1000</v>
      </c>
      <c r="M321" s="223"/>
      <c r="N321" s="221">
        <v>0</v>
      </c>
      <c r="O321" s="221">
        <v>0</v>
      </c>
      <c r="P321" s="221">
        <v>0</v>
      </c>
      <c r="Q321" s="221">
        <v>0</v>
      </c>
      <c r="R321" s="221">
        <v>1000</v>
      </c>
      <c r="S321" s="222">
        <v>1536</v>
      </c>
      <c r="T321" s="221">
        <v>1536000</v>
      </c>
      <c r="U321" s="221">
        <v>0</v>
      </c>
      <c r="V321" s="221">
        <v>0</v>
      </c>
      <c r="W321" s="221">
        <v>0</v>
      </c>
      <c r="X321" s="221">
        <v>0</v>
      </c>
      <c r="Y321" s="221">
        <v>0</v>
      </c>
      <c r="Z321" s="221">
        <v>0</v>
      </c>
      <c r="AA321" s="221">
        <v>0</v>
      </c>
      <c r="AB321" s="221">
        <v>0</v>
      </c>
      <c r="AC321" s="221">
        <v>0</v>
      </c>
      <c r="AD321" s="221">
        <v>0</v>
      </c>
      <c r="AE321" s="220"/>
      <c r="AF321" s="220"/>
      <c r="AG321" s="222">
        <v>0</v>
      </c>
      <c r="AH321" s="224">
        <v>6</v>
      </c>
      <c r="AI321" s="224">
        <v>28</v>
      </c>
      <c r="AJ321" s="224">
        <v>6</v>
      </c>
      <c r="AK321" s="224">
        <v>360</v>
      </c>
      <c r="AL321" s="220"/>
      <c r="AM321" s="222"/>
      <c r="AN321" s="220"/>
      <c r="AO321" s="222"/>
      <c r="AP321" s="222">
        <v>0</v>
      </c>
      <c r="AQ321" s="222">
        <v>0</v>
      </c>
      <c r="AR321" s="224">
        <v>0</v>
      </c>
      <c r="AS321" s="224">
        <v>0</v>
      </c>
      <c r="AT321" s="221">
        <v>0</v>
      </c>
      <c r="AU321" s="221">
        <v>0</v>
      </c>
      <c r="AV321" s="221">
        <v>0</v>
      </c>
      <c r="AW321" s="221">
        <v>0</v>
      </c>
      <c r="AX321" s="221">
        <v>0</v>
      </c>
      <c r="AY321" s="221">
        <v>0</v>
      </c>
      <c r="AZ321" s="221">
        <v>0</v>
      </c>
      <c r="BA321" s="221">
        <v>0</v>
      </c>
      <c r="BB321" s="221">
        <v>0</v>
      </c>
      <c r="BC321" s="221">
        <v>0</v>
      </c>
      <c r="BD321" s="221">
        <v>0</v>
      </c>
      <c r="BE321" s="221">
        <v>0</v>
      </c>
      <c r="BF321" s="221">
        <v>0</v>
      </c>
      <c r="BG321" s="221">
        <v>0</v>
      </c>
      <c r="BH321" s="221">
        <v>0</v>
      </c>
      <c r="BI321" s="221">
        <v>0</v>
      </c>
      <c r="BJ321" s="221">
        <v>0</v>
      </c>
      <c r="BK321" s="221">
        <v>0</v>
      </c>
      <c r="BL321" s="221">
        <v>0</v>
      </c>
      <c r="BM321" s="221">
        <v>0</v>
      </c>
      <c r="BN321" s="221">
        <v>0</v>
      </c>
      <c r="BO321" s="221">
        <v>0</v>
      </c>
      <c r="BP321" s="221">
        <v>0</v>
      </c>
      <c r="BQ321" s="213" t="s">
        <v>102</v>
      </c>
    </row>
    <row r="322" spans="1:69" x14ac:dyDescent="0.3">
      <c r="A322" s="220">
        <v>46482</v>
      </c>
      <c r="B322" s="221">
        <v>1000</v>
      </c>
      <c r="C322" s="222"/>
      <c r="D322" s="221">
        <v>1000</v>
      </c>
      <c r="E322" s="222"/>
      <c r="F322" s="222"/>
      <c r="G322" s="222">
        <v>1</v>
      </c>
      <c r="H322" s="222"/>
      <c r="I322" s="221">
        <v>0</v>
      </c>
      <c r="J322" s="221">
        <v>0</v>
      </c>
      <c r="K322" s="221">
        <v>0</v>
      </c>
      <c r="L322" s="221">
        <v>1000</v>
      </c>
      <c r="M322" s="223"/>
      <c r="N322" s="221">
        <v>0</v>
      </c>
      <c r="O322" s="221">
        <v>0</v>
      </c>
      <c r="P322" s="221">
        <v>0</v>
      </c>
      <c r="Q322" s="221">
        <v>0</v>
      </c>
      <c r="R322" s="221">
        <v>1000</v>
      </c>
      <c r="S322" s="222">
        <v>1536</v>
      </c>
      <c r="T322" s="221">
        <v>1536000</v>
      </c>
      <c r="U322" s="221">
        <v>0</v>
      </c>
      <c r="V322" s="221">
        <v>0</v>
      </c>
      <c r="W322" s="221">
        <v>0</v>
      </c>
      <c r="X322" s="221">
        <v>0</v>
      </c>
      <c r="Y322" s="221">
        <v>0</v>
      </c>
      <c r="Z322" s="221">
        <v>0</v>
      </c>
      <c r="AA322" s="221">
        <v>0</v>
      </c>
      <c r="AB322" s="221">
        <v>0</v>
      </c>
      <c r="AC322" s="221">
        <v>0</v>
      </c>
      <c r="AD322" s="221">
        <v>0</v>
      </c>
      <c r="AE322" s="220"/>
      <c r="AF322" s="220"/>
      <c r="AG322" s="222">
        <v>0</v>
      </c>
      <c r="AH322" s="224">
        <v>7</v>
      </c>
      <c r="AI322" s="224">
        <v>28</v>
      </c>
      <c r="AJ322" s="224">
        <v>7</v>
      </c>
      <c r="AK322" s="224">
        <v>360</v>
      </c>
      <c r="AL322" s="220"/>
      <c r="AM322" s="222"/>
      <c r="AN322" s="220"/>
      <c r="AO322" s="222"/>
      <c r="AP322" s="222">
        <v>0</v>
      </c>
      <c r="AQ322" s="222">
        <v>0</v>
      </c>
      <c r="AR322" s="224">
        <v>0</v>
      </c>
      <c r="AS322" s="224">
        <v>0</v>
      </c>
      <c r="AT322" s="221">
        <v>0</v>
      </c>
      <c r="AU322" s="221">
        <v>0</v>
      </c>
      <c r="AV322" s="221">
        <v>0</v>
      </c>
      <c r="AW322" s="221">
        <v>0</v>
      </c>
      <c r="AX322" s="221">
        <v>0</v>
      </c>
      <c r="AY322" s="221">
        <v>0</v>
      </c>
      <c r="AZ322" s="221">
        <v>0</v>
      </c>
      <c r="BA322" s="221">
        <v>0</v>
      </c>
      <c r="BB322" s="221">
        <v>0</v>
      </c>
      <c r="BC322" s="221">
        <v>0</v>
      </c>
      <c r="BD322" s="221">
        <v>0</v>
      </c>
      <c r="BE322" s="221">
        <v>0</v>
      </c>
      <c r="BF322" s="221">
        <v>0</v>
      </c>
      <c r="BG322" s="221">
        <v>0</v>
      </c>
      <c r="BH322" s="221">
        <v>0</v>
      </c>
      <c r="BI322" s="221">
        <v>0</v>
      </c>
      <c r="BJ322" s="221">
        <v>0</v>
      </c>
      <c r="BK322" s="221">
        <v>0</v>
      </c>
      <c r="BL322" s="221">
        <v>0</v>
      </c>
      <c r="BM322" s="221">
        <v>0</v>
      </c>
      <c r="BN322" s="221">
        <v>0</v>
      </c>
      <c r="BO322" s="221">
        <v>0</v>
      </c>
      <c r="BP322" s="221">
        <v>0</v>
      </c>
      <c r="BQ322" s="213" t="s">
        <v>102</v>
      </c>
    </row>
    <row r="323" spans="1:69" x14ac:dyDescent="0.3">
      <c r="A323" s="220">
        <v>46483</v>
      </c>
      <c r="B323" s="221">
        <v>1000</v>
      </c>
      <c r="C323" s="222"/>
      <c r="D323" s="221">
        <v>1000</v>
      </c>
      <c r="E323" s="222"/>
      <c r="F323" s="222"/>
      <c r="G323" s="222">
        <v>1</v>
      </c>
      <c r="H323" s="222"/>
      <c r="I323" s="221">
        <v>0</v>
      </c>
      <c r="J323" s="221">
        <v>0</v>
      </c>
      <c r="K323" s="221">
        <v>0</v>
      </c>
      <c r="L323" s="221">
        <v>1000</v>
      </c>
      <c r="M323" s="223"/>
      <c r="N323" s="221">
        <v>0</v>
      </c>
      <c r="O323" s="221">
        <v>0</v>
      </c>
      <c r="P323" s="221">
        <v>0</v>
      </c>
      <c r="Q323" s="221">
        <v>0</v>
      </c>
      <c r="R323" s="221">
        <v>1000</v>
      </c>
      <c r="S323" s="222">
        <v>1536</v>
      </c>
      <c r="T323" s="221">
        <v>1536000</v>
      </c>
      <c r="U323" s="221">
        <v>0</v>
      </c>
      <c r="V323" s="221">
        <v>0</v>
      </c>
      <c r="W323" s="221">
        <v>0</v>
      </c>
      <c r="X323" s="221">
        <v>0</v>
      </c>
      <c r="Y323" s="221">
        <v>0</v>
      </c>
      <c r="Z323" s="221">
        <v>0</v>
      </c>
      <c r="AA323" s="221">
        <v>0</v>
      </c>
      <c r="AB323" s="221">
        <v>0</v>
      </c>
      <c r="AC323" s="221">
        <v>0</v>
      </c>
      <c r="AD323" s="221">
        <v>0</v>
      </c>
      <c r="AE323" s="220"/>
      <c r="AF323" s="220"/>
      <c r="AG323" s="222">
        <v>0</v>
      </c>
      <c r="AH323" s="224">
        <v>8</v>
      </c>
      <c r="AI323" s="224">
        <v>28</v>
      </c>
      <c r="AJ323" s="224">
        <v>8</v>
      </c>
      <c r="AK323" s="224">
        <v>360</v>
      </c>
      <c r="AL323" s="220"/>
      <c r="AM323" s="222"/>
      <c r="AN323" s="220"/>
      <c r="AO323" s="222"/>
      <c r="AP323" s="222">
        <v>0</v>
      </c>
      <c r="AQ323" s="222">
        <v>0</v>
      </c>
      <c r="AR323" s="224">
        <v>0</v>
      </c>
      <c r="AS323" s="224">
        <v>0</v>
      </c>
      <c r="AT323" s="221">
        <v>0</v>
      </c>
      <c r="AU323" s="221">
        <v>0</v>
      </c>
      <c r="AV323" s="221">
        <v>0</v>
      </c>
      <c r="AW323" s="221">
        <v>0</v>
      </c>
      <c r="AX323" s="221">
        <v>0</v>
      </c>
      <c r="AY323" s="221">
        <v>0</v>
      </c>
      <c r="AZ323" s="221">
        <v>0</v>
      </c>
      <c r="BA323" s="221">
        <v>0</v>
      </c>
      <c r="BB323" s="221">
        <v>0</v>
      </c>
      <c r="BC323" s="221">
        <v>0</v>
      </c>
      <c r="BD323" s="221">
        <v>0</v>
      </c>
      <c r="BE323" s="221">
        <v>0</v>
      </c>
      <c r="BF323" s="221">
        <v>0</v>
      </c>
      <c r="BG323" s="221">
        <v>0</v>
      </c>
      <c r="BH323" s="221">
        <v>0</v>
      </c>
      <c r="BI323" s="221">
        <v>0</v>
      </c>
      <c r="BJ323" s="221">
        <v>0</v>
      </c>
      <c r="BK323" s="221">
        <v>0</v>
      </c>
      <c r="BL323" s="221">
        <v>0</v>
      </c>
      <c r="BM323" s="221">
        <v>0</v>
      </c>
      <c r="BN323" s="221">
        <v>0</v>
      </c>
      <c r="BO323" s="221">
        <v>0</v>
      </c>
      <c r="BP323" s="221">
        <v>0</v>
      </c>
      <c r="BQ323" s="213" t="s">
        <v>102</v>
      </c>
    </row>
    <row r="324" spans="1:69" x14ac:dyDescent="0.3">
      <c r="A324" s="220">
        <v>46484</v>
      </c>
      <c r="B324" s="221">
        <v>1000</v>
      </c>
      <c r="C324" s="222"/>
      <c r="D324" s="221">
        <v>1000</v>
      </c>
      <c r="E324" s="222"/>
      <c r="F324" s="222"/>
      <c r="G324" s="222">
        <v>1</v>
      </c>
      <c r="H324" s="222"/>
      <c r="I324" s="221">
        <v>0</v>
      </c>
      <c r="J324" s="221">
        <v>0</v>
      </c>
      <c r="K324" s="221">
        <v>0</v>
      </c>
      <c r="L324" s="221">
        <v>1000</v>
      </c>
      <c r="M324" s="223"/>
      <c r="N324" s="221">
        <v>0</v>
      </c>
      <c r="O324" s="221">
        <v>0</v>
      </c>
      <c r="P324" s="221">
        <v>0</v>
      </c>
      <c r="Q324" s="221">
        <v>0</v>
      </c>
      <c r="R324" s="221">
        <v>1000</v>
      </c>
      <c r="S324" s="222">
        <v>1536</v>
      </c>
      <c r="T324" s="221">
        <v>1536000</v>
      </c>
      <c r="U324" s="221">
        <v>0</v>
      </c>
      <c r="V324" s="221">
        <v>0</v>
      </c>
      <c r="W324" s="221">
        <v>0</v>
      </c>
      <c r="X324" s="221">
        <v>0</v>
      </c>
      <c r="Y324" s="221">
        <v>0</v>
      </c>
      <c r="Z324" s="221">
        <v>0</v>
      </c>
      <c r="AA324" s="221">
        <v>0</v>
      </c>
      <c r="AB324" s="221">
        <v>0</v>
      </c>
      <c r="AC324" s="221">
        <v>0</v>
      </c>
      <c r="AD324" s="221">
        <v>0</v>
      </c>
      <c r="AE324" s="220"/>
      <c r="AF324" s="220"/>
      <c r="AG324" s="222">
        <v>0</v>
      </c>
      <c r="AH324" s="224">
        <v>9</v>
      </c>
      <c r="AI324" s="224">
        <v>28</v>
      </c>
      <c r="AJ324" s="224">
        <v>9</v>
      </c>
      <c r="AK324" s="224">
        <v>360</v>
      </c>
      <c r="AL324" s="220"/>
      <c r="AM324" s="222"/>
      <c r="AN324" s="220"/>
      <c r="AO324" s="222"/>
      <c r="AP324" s="222">
        <v>0</v>
      </c>
      <c r="AQ324" s="222">
        <v>0</v>
      </c>
      <c r="AR324" s="224">
        <v>0</v>
      </c>
      <c r="AS324" s="224">
        <v>0</v>
      </c>
      <c r="AT324" s="221">
        <v>0</v>
      </c>
      <c r="AU324" s="221">
        <v>0</v>
      </c>
      <c r="AV324" s="221">
        <v>0</v>
      </c>
      <c r="AW324" s="221">
        <v>0</v>
      </c>
      <c r="AX324" s="221">
        <v>0</v>
      </c>
      <c r="AY324" s="221">
        <v>0</v>
      </c>
      <c r="AZ324" s="221">
        <v>0</v>
      </c>
      <c r="BA324" s="221">
        <v>0</v>
      </c>
      <c r="BB324" s="221">
        <v>0</v>
      </c>
      <c r="BC324" s="221">
        <v>0</v>
      </c>
      <c r="BD324" s="221">
        <v>0</v>
      </c>
      <c r="BE324" s="221">
        <v>0</v>
      </c>
      <c r="BF324" s="221">
        <v>0</v>
      </c>
      <c r="BG324" s="221">
        <v>0</v>
      </c>
      <c r="BH324" s="221">
        <v>0</v>
      </c>
      <c r="BI324" s="221">
        <v>0</v>
      </c>
      <c r="BJ324" s="221">
        <v>0</v>
      </c>
      <c r="BK324" s="221">
        <v>0</v>
      </c>
      <c r="BL324" s="221">
        <v>0</v>
      </c>
      <c r="BM324" s="221">
        <v>0</v>
      </c>
      <c r="BN324" s="221">
        <v>0</v>
      </c>
      <c r="BO324" s="221">
        <v>0</v>
      </c>
      <c r="BP324" s="221">
        <v>0</v>
      </c>
      <c r="BQ324" s="213" t="s">
        <v>102</v>
      </c>
    </row>
    <row r="325" spans="1:69" x14ac:dyDescent="0.3">
      <c r="A325" s="220">
        <v>46485</v>
      </c>
      <c r="B325" s="221">
        <v>1000</v>
      </c>
      <c r="C325" s="222"/>
      <c r="D325" s="221">
        <v>1000</v>
      </c>
      <c r="E325" s="222"/>
      <c r="F325" s="222"/>
      <c r="G325" s="222">
        <v>1</v>
      </c>
      <c r="H325" s="222"/>
      <c r="I325" s="221">
        <v>0</v>
      </c>
      <c r="J325" s="221">
        <v>0</v>
      </c>
      <c r="K325" s="221">
        <v>0</v>
      </c>
      <c r="L325" s="221">
        <v>1000</v>
      </c>
      <c r="M325" s="223"/>
      <c r="N325" s="221">
        <v>0</v>
      </c>
      <c r="O325" s="221">
        <v>0</v>
      </c>
      <c r="P325" s="221">
        <v>0</v>
      </c>
      <c r="Q325" s="221">
        <v>0</v>
      </c>
      <c r="R325" s="221">
        <v>1000</v>
      </c>
      <c r="S325" s="222">
        <v>1536</v>
      </c>
      <c r="T325" s="221">
        <v>1536000</v>
      </c>
      <c r="U325" s="221">
        <v>0</v>
      </c>
      <c r="V325" s="221">
        <v>0</v>
      </c>
      <c r="W325" s="221">
        <v>0</v>
      </c>
      <c r="X325" s="221">
        <v>0</v>
      </c>
      <c r="Y325" s="221">
        <v>0</v>
      </c>
      <c r="Z325" s="221">
        <v>0</v>
      </c>
      <c r="AA325" s="221">
        <v>0</v>
      </c>
      <c r="AB325" s="221">
        <v>0</v>
      </c>
      <c r="AC325" s="221">
        <v>0</v>
      </c>
      <c r="AD325" s="221">
        <v>0</v>
      </c>
      <c r="AE325" s="220"/>
      <c r="AF325" s="220"/>
      <c r="AG325" s="222">
        <v>0</v>
      </c>
      <c r="AH325" s="224">
        <v>10</v>
      </c>
      <c r="AI325" s="224">
        <v>28</v>
      </c>
      <c r="AJ325" s="224">
        <v>10</v>
      </c>
      <c r="AK325" s="224">
        <v>360</v>
      </c>
      <c r="AL325" s="220"/>
      <c r="AM325" s="222"/>
      <c r="AN325" s="220"/>
      <c r="AO325" s="222"/>
      <c r="AP325" s="222">
        <v>0</v>
      </c>
      <c r="AQ325" s="222">
        <v>0</v>
      </c>
      <c r="AR325" s="224">
        <v>0</v>
      </c>
      <c r="AS325" s="224">
        <v>0</v>
      </c>
      <c r="AT325" s="221">
        <v>0</v>
      </c>
      <c r="AU325" s="221">
        <v>0</v>
      </c>
      <c r="AV325" s="221">
        <v>0</v>
      </c>
      <c r="AW325" s="221">
        <v>0</v>
      </c>
      <c r="AX325" s="221">
        <v>0</v>
      </c>
      <c r="AY325" s="221">
        <v>0</v>
      </c>
      <c r="AZ325" s="221">
        <v>0</v>
      </c>
      <c r="BA325" s="221">
        <v>0</v>
      </c>
      <c r="BB325" s="221">
        <v>0</v>
      </c>
      <c r="BC325" s="221">
        <v>0</v>
      </c>
      <c r="BD325" s="221">
        <v>0</v>
      </c>
      <c r="BE325" s="221">
        <v>0</v>
      </c>
      <c r="BF325" s="221">
        <v>0</v>
      </c>
      <c r="BG325" s="221">
        <v>0</v>
      </c>
      <c r="BH325" s="221">
        <v>0</v>
      </c>
      <c r="BI325" s="221">
        <v>0</v>
      </c>
      <c r="BJ325" s="221">
        <v>0</v>
      </c>
      <c r="BK325" s="221">
        <v>0</v>
      </c>
      <c r="BL325" s="221">
        <v>0</v>
      </c>
      <c r="BM325" s="221">
        <v>0</v>
      </c>
      <c r="BN325" s="221">
        <v>0</v>
      </c>
      <c r="BO325" s="221">
        <v>0</v>
      </c>
      <c r="BP325" s="221">
        <v>0</v>
      </c>
      <c r="BQ325" s="213" t="s">
        <v>102</v>
      </c>
    </row>
    <row r="326" spans="1:69" x14ac:dyDescent="0.3">
      <c r="A326" s="220">
        <v>46486</v>
      </c>
      <c r="B326" s="221">
        <v>1000</v>
      </c>
      <c r="C326" s="222"/>
      <c r="D326" s="221">
        <v>1000</v>
      </c>
      <c r="E326" s="222"/>
      <c r="F326" s="222"/>
      <c r="G326" s="222">
        <v>1</v>
      </c>
      <c r="H326" s="222"/>
      <c r="I326" s="221">
        <v>0</v>
      </c>
      <c r="J326" s="221">
        <v>0</v>
      </c>
      <c r="K326" s="221">
        <v>0</v>
      </c>
      <c r="L326" s="221">
        <v>1000</v>
      </c>
      <c r="M326" s="223"/>
      <c r="N326" s="221">
        <v>0</v>
      </c>
      <c r="O326" s="221">
        <v>0</v>
      </c>
      <c r="P326" s="221">
        <v>0</v>
      </c>
      <c r="Q326" s="221">
        <v>0</v>
      </c>
      <c r="R326" s="221">
        <v>1000</v>
      </c>
      <c r="S326" s="222">
        <v>1536</v>
      </c>
      <c r="T326" s="221">
        <v>1536000</v>
      </c>
      <c r="U326" s="221">
        <v>0</v>
      </c>
      <c r="V326" s="221">
        <v>0</v>
      </c>
      <c r="W326" s="221">
        <v>0</v>
      </c>
      <c r="X326" s="221">
        <v>0</v>
      </c>
      <c r="Y326" s="221">
        <v>0</v>
      </c>
      <c r="Z326" s="221">
        <v>0</v>
      </c>
      <c r="AA326" s="221">
        <v>0</v>
      </c>
      <c r="AB326" s="221">
        <v>0</v>
      </c>
      <c r="AC326" s="221">
        <v>0</v>
      </c>
      <c r="AD326" s="221">
        <v>0</v>
      </c>
      <c r="AE326" s="220"/>
      <c r="AF326" s="220"/>
      <c r="AG326" s="222">
        <v>0</v>
      </c>
      <c r="AH326" s="224">
        <v>11</v>
      </c>
      <c r="AI326" s="224">
        <v>28</v>
      </c>
      <c r="AJ326" s="224">
        <v>11</v>
      </c>
      <c r="AK326" s="224">
        <v>360</v>
      </c>
      <c r="AL326" s="220"/>
      <c r="AM326" s="222"/>
      <c r="AN326" s="220"/>
      <c r="AO326" s="222"/>
      <c r="AP326" s="222">
        <v>0</v>
      </c>
      <c r="AQ326" s="222">
        <v>0</v>
      </c>
      <c r="AR326" s="224">
        <v>0</v>
      </c>
      <c r="AS326" s="224">
        <v>0</v>
      </c>
      <c r="AT326" s="221">
        <v>0</v>
      </c>
      <c r="AU326" s="221">
        <v>0</v>
      </c>
      <c r="AV326" s="221">
        <v>0</v>
      </c>
      <c r="AW326" s="221">
        <v>0</v>
      </c>
      <c r="AX326" s="221">
        <v>0</v>
      </c>
      <c r="AY326" s="221">
        <v>0</v>
      </c>
      <c r="AZ326" s="221">
        <v>0</v>
      </c>
      <c r="BA326" s="221">
        <v>0</v>
      </c>
      <c r="BB326" s="221">
        <v>0</v>
      </c>
      <c r="BC326" s="221">
        <v>0</v>
      </c>
      <c r="BD326" s="221">
        <v>0</v>
      </c>
      <c r="BE326" s="221">
        <v>0</v>
      </c>
      <c r="BF326" s="221">
        <v>0</v>
      </c>
      <c r="BG326" s="221">
        <v>0</v>
      </c>
      <c r="BH326" s="221">
        <v>0</v>
      </c>
      <c r="BI326" s="221">
        <v>0</v>
      </c>
      <c r="BJ326" s="221">
        <v>0</v>
      </c>
      <c r="BK326" s="221">
        <v>0</v>
      </c>
      <c r="BL326" s="221">
        <v>0</v>
      </c>
      <c r="BM326" s="221">
        <v>0</v>
      </c>
      <c r="BN326" s="221">
        <v>0</v>
      </c>
      <c r="BO326" s="221">
        <v>0</v>
      </c>
      <c r="BP326" s="221">
        <v>0</v>
      </c>
      <c r="BQ326" s="213" t="s">
        <v>102</v>
      </c>
    </row>
    <row r="327" spans="1:69" x14ac:dyDescent="0.3">
      <c r="A327" s="220">
        <v>46487</v>
      </c>
      <c r="B327" s="221">
        <v>1000</v>
      </c>
      <c r="C327" s="222"/>
      <c r="D327" s="221">
        <v>1000</v>
      </c>
      <c r="E327" s="222"/>
      <c r="F327" s="222"/>
      <c r="G327" s="222">
        <v>1</v>
      </c>
      <c r="H327" s="222"/>
      <c r="I327" s="221">
        <v>0</v>
      </c>
      <c r="J327" s="221">
        <v>0</v>
      </c>
      <c r="K327" s="221">
        <v>0</v>
      </c>
      <c r="L327" s="221">
        <v>1000</v>
      </c>
      <c r="M327" s="223"/>
      <c r="N327" s="221">
        <v>0</v>
      </c>
      <c r="O327" s="221">
        <v>0</v>
      </c>
      <c r="P327" s="221">
        <v>0</v>
      </c>
      <c r="Q327" s="221">
        <v>0</v>
      </c>
      <c r="R327" s="221">
        <v>1000</v>
      </c>
      <c r="S327" s="222">
        <v>1536</v>
      </c>
      <c r="T327" s="221">
        <v>1536000</v>
      </c>
      <c r="U327" s="221">
        <v>0</v>
      </c>
      <c r="V327" s="221">
        <v>0</v>
      </c>
      <c r="W327" s="221">
        <v>0</v>
      </c>
      <c r="X327" s="221">
        <v>0</v>
      </c>
      <c r="Y327" s="221">
        <v>0</v>
      </c>
      <c r="Z327" s="221">
        <v>0</v>
      </c>
      <c r="AA327" s="221">
        <v>0</v>
      </c>
      <c r="AB327" s="221">
        <v>0</v>
      </c>
      <c r="AC327" s="221">
        <v>0</v>
      </c>
      <c r="AD327" s="221">
        <v>0</v>
      </c>
      <c r="AE327" s="220"/>
      <c r="AF327" s="220"/>
      <c r="AG327" s="222">
        <v>0</v>
      </c>
      <c r="AH327" s="224">
        <v>12</v>
      </c>
      <c r="AI327" s="224">
        <v>28</v>
      </c>
      <c r="AJ327" s="224">
        <v>12</v>
      </c>
      <c r="AK327" s="224">
        <v>360</v>
      </c>
      <c r="AL327" s="220"/>
      <c r="AM327" s="222"/>
      <c r="AN327" s="220"/>
      <c r="AO327" s="222"/>
      <c r="AP327" s="222">
        <v>0</v>
      </c>
      <c r="AQ327" s="222">
        <v>0</v>
      </c>
      <c r="AR327" s="224">
        <v>0</v>
      </c>
      <c r="AS327" s="224">
        <v>0</v>
      </c>
      <c r="AT327" s="221">
        <v>0</v>
      </c>
      <c r="AU327" s="221">
        <v>0</v>
      </c>
      <c r="AV327" s="221">
        <v>0</v>
      </c>
      <c r="AW327" s="221">
        <v>0</v>
      </c>
      <c r="AX327" s="221">
        <v>0</v>
      </c>
      <c r="AY327" s="221">
        <v>0</v>
      </c>
      <c r="AZ327" s="221">
        <v>0</v>
      </c>
      <c r="BA327" s="221">
        <v>0</v>
      </c>
      <c r="BB327" s="221">
        <v>0</v>
      </c>
      <c r="BC327" s="221">
        <v>0</v>
      </c>
      <c r="BD327" s="221">
        <v>0</v>
      </c>
      <c r="BE327" s="221">
        <v>0</v>
      </c>
      <c r="BF327" s="221">
        <v>0</v>
      </c>
      <c r="BG327" s="221">
        <v>0</v>
      </c>
      <c r="BH327" s="221">
        <v>0</v>
      </c>
      <c r="BI327" s="221">
        <v>0</v>
      </c>
      <c r="BJ327" s="221">
        <v>0</v>
      </c>
      <c r="BK327" s="221">
        <v>0</v>
      </c>
      <c r="BL327" s="221">
        <v>0</v>
      </c>
      <c r="BM327" s="221">
        <v>0</v>
      </c>
      <c r="BN327" s="221">
        <v>0</v>
      </c>
      <c r="BO327" s="221">
        <v>0</v>
      </c>
      <c r="BP327" s="221">
        <v>0</v>
      </c>
      <c r="BQ327" s="213" t="s">
        <v>102</v>
      </c>
    </row>
    <row r="328" spans="1:69" x14ac:dyDescent="0.3">
      <c r="A328" s="220">
        <v>46488</v>
      </c>
      <c r="B328" s="221">
        <v>1000</v>
      </c>
      <c r="C328" s="222"/>
      <c r="D328" s="221">
        <v>1000</v>
      </c>
      <c r="E328" s="222"/>
      <c r="F328" s="222"/>
      <c r="G328" s="222">
        <v>1</v>
      </c>
      <c r="H328" s="222"/>
      <c r="I328" s="221">
        <v>0</v>
      </c>
      <c r="J328" s="221">
        <v>0</v>
      </c>
      <c r="K328" s="221">
        <v>0</v>
      </c>
      <c r="L328" s="221">
        <v>1000</v>
      </c>
      <c r="M328" s="223"/>
      <c r="N328" s="221">
        <v>0</v>
      </c>
      <c r="O328" s="221">
        <v>0</v>
      </c>
      <c r="P328" s="221">
        <v>0</v>
      </c>
      <c r="Q328" s="221">
        <v>0</v>
      </c>
      <c r="R328" s="221">
        <v>1000</v>
      </c>
      <c r="S328" s="222">
        <v>1536</v>
      </c>
      <c r="T328" s="221">
        <v>1536000</v>
      </c>
      <c r="U328" s="221">
        <v>0</v>
      </c>
      <c r="V328" s="221">
        <v>0</v>
      </c>
      <c r="W328" s="221">
        <v>0</v>
      </c>
      <c r="X328" s="221">
        <v>0</v>
      </c>
      <c r="Y328" s="221">
        <v>0</v>
      </c>
      <c r="Z328" s="221">
        <v>0</v>
      </c>
      <c r="AA328" s="221">
        <v>0</v>
      </c>
      <c r="AB328" s="221">
        <v>0</v>
      </c>
      <c r="AC328" s="221">
        <v>0</v>
      </c>
      <c r="AD328" s="221">
        <v>0</v>
      </c>
      <c r="AE328" s="220"/>
      <c r="AF328" s="220"/>
      <c r="AG328" s="222">
        <v>0</v>
      </c>
      <c r="AH328" s="224">
        <v>13</v>
      </c>
      <c r="AI328" s="224">
        <v>28</v>
      </c>
      <c r="AJ328" s="224">
        <v>13</v>
      </c>
      <c r="AK328" s="224">
        <v>360</v>
      </c>
      <c r="AL328" s="220"/>
      <c r="AM328" s="222"/>
      <c r="AN328" s="220"/>
      <c r="AO328" s="222"/>
      <c r="AP328" s="222">
        <v>0</v>
      </c>
      <c r="AQ328" s="222">
        <v>0</v>
      </c>
      <c r="AR328" s="224">
        <v>0</v>
      </c>
      <c r="AS328" s="224">
        <v>0</v>
      </c>
      <c r="AT328" s="221">
        <v>0</v>
      </c>
      <c r="AU328" s="221">
        <v>0</v>
      </c>
      <c r="AV328" s="221">
        <v>0</v>
      </c>
      <c r="AW328" s="221">
        <v>0</v>
      </c>
      <c r="AX328" s="221">
        <v>0</v>
      </c>
      <c r="AY328" s="221">
        <v>0</v>
      </c>
      <c r="AZ328" s="221">
        <v>0</v>
      </c>
      <c r="BA328" s="221">
        <v>0</v>
      </c>
      <c r="BB328" s="221">
        <v>0</v>
      </c>
      <c r="BC328" s="221">
        <v>0</v>
      </c>
      <c r="BD328" s="221">
        <v>0</v>
      </c>
      <c r="BE328" s="221">
        <v>0</v>
      </c>
      <c r="BF328" s="221">
        <v>0</v>
      </c>
      <c r="BG328" s="221">
        <v>0</v>
      </c>
      <c r="BH328" s="221">
        <v>0</v>
      </c>
      <c r="BI328" s="221">
        <v>0</v>
      </c>
      <c r="BJ328" s="221">
        <v>0</v>
      </c>
      <c r="BK328" s="221">
        <v>0</v>
      </c>
      <c r="BL328" s="221">
        <v>0</v>
      </c>
      <c r="BM328" s="221">
        <v>0</v>
      </c>
      <c r="BN328" s="221">
        <v>0</v>
      </c>
      <c r="BO328" s="221">
        <v>0</v>
      </c>
      <c r="BP328" s="221">
        <v>0</v>
      </c>
      <c r="BQ328" s="213" t="s">
        <v>102</v>
      </c>
    </row>
    <row r="329" spans="1:69" x14ac:dyDescent="0.3">
      <c r="A329" s="220">
        <v>46489</v>
      </c>
      <c r="B329" s="221">
        <v>1000</v>
      </c>
      <c r="C329" s="222"/>
      <c r="D329" s="221">
        <v>1000</v>
      </c>
      <c r="E329" s="222"/>
      <c r="F329" s="222"/>
      <c r="G329" s="222">
        <v>1</v>
      </c>
      <c r="H329" s="222"/>
      <c r="I329" s="221">
        <v>0</v>
      </c>
      <c r="J329" s="221">
        <v>0</v>
      </c>
      <c r="K329" s="221">
        <v>0</v>
      </c>
      <c r="L329" s="221">
        <v>1000</v>
      </c>
      <c r="M329" s="223"/>
      <c r="N329" s="221">
        <v>0</v>
      </c>
      <c r="O329" s="221">
        <v>0</v>
      </c>
      <c r="P329" s="221">
        <v>0</v>
      </c>
      <c r="Q329" s="221">
        <v>0</v>
      </c>
      <c r="R329" s="221">
        <v>1000</v>
      </c>
      <c r="S329" s="222">
        <v>1536</v>
      </c>
      <c r="T329" s="221">
        <v>1536000</v>
      </c>
      <c r="U329" s="221">
        <v>0</v>
      </c>
      <c r="V329" s="221">
        <v>0</v>
      </c>
      <c r="W329" s="221">
        <v>0</v>
      </c>
      <c r="X329" s="221">
        <v>0</v>
      </c>
      <c r="Y329" s="221">
        <v>0</v>
      </c>
      <c r="Z329" s="221">
        <v>0</v>
      </c>
      <c r="AA329" s="221">
        <v>0</v>
      </c>
      <c r="AB329" s="221">
        <v>0</v>
      </c>
      <c r="AC329" s="221">
        <v>0</v>
      </c>
      <c r="AD329" s="221">
        <v>0</v>
      </c>
      <c r="AE329" s="220"/>
      <c r="AF329" s="220"/>
      <c r="AG329" s="222">
        <v>0</v>
      </c>
      <c r="AH329" s="224">
        <v>14</v>
      </c>
      <c r="AI329" s="224">
        <v>28</v>
      </c>
      <c r="AJ329" s="224">
        <v>14</v>
      </c>
      <c r="AK329" s="224">
        <v>360</v>
      </c>
      <c r="AL329" s="220"/>
      <c r="AM329" s="222"/>
      <c r="AN329" s="220"/>
      <c r="AO329" s="222"/>
      <c r="AP329" s="222">
        <v>0</v>
      </c>
      <c r="AQ329" s="222">
        <v>0</v>
      </c>
      <c r="AR329" s="224">
        <v>0</v>
      </c>
      <c r="AS329" s="224">
        <v>0</v>
      </c>
      <c r="AT329" s="221">
        <v>0</v>
      </c>
      <c r="AU329" s="221">
        <v>0</v>
      </c>
      <c r="AV329" s="221">
        <v>0</v>
      </c>
      <c r="AW329" s="221">
        <v>0</v>
      </c>
      <c r="AX329" s="221">
        <v>0</v>
      </c>
      <c r="AY329" s="221">
        <v>0</v>
      </c>
      <c r="AZ329" s="221">
        <v>0</v>
      </c>
      <c r="BA329" s="221">
        <v>0</v>
      </c>
      <c r="BB329" s="221">
        <v>0</v>
      </c>
      <c r="BC329" s="221">
        <v>0</v>
      </c>
      <c r="BD329" s="221">
        <v>0</v>
      </c>
      <c r="BE329" s="221">
        <v>0</v>
      </c>
      <c r="BF329" s="221">
        <v>0</v>
      </c>
      <c r="BG329" s="221">
        <v>0</v>
      </c>
      <c r="BH329" s="221">
        <v>0</v>
      </c>
      <c r="BI329" s="221">
        <v>0</v>
      </c>
      <c r="BJ329" s="221">
        <v>0</v>
      </c>
      <c r="BK329" s="221">
        <v>0</v>
      </c>
      <c r="BL329" s="221">
        <v>0</v>
      </c>
      <c r="BM329" s="221">
        <v>0</v>
      </c>
      <c r="BN329" s="221">
        <v>0</v>
      </c>
      <c r="BO329" s="221">
        <v>0</v>
      </c>
      <c r="BP329" s="221">
        <v>0</v>
      </c>
      <c r="BQ329" s="213" t="s">
        <v>102</v>
      </c>
    </row>
    <row r="330" spans="1:69" x14ac:dyDescent="0.3">
      <c r="A330" s="220">
        <v>46490</v>
      </c>
      <c r="B330" s="221">
        <v>1000</v>
      </c>
      <c r="C330" s="222"/>
      <c r="D330" s="221">
        <v>1000</v>
      </c>
      <c r="E330" s="222"/>
      <c r="F330" s="222"/>
      <c r="G330" s="222">
        <v>1</v>
      </c>
      <c r="H330" s="222"/>
      <c r="I330" s="221">
        <v>0</v>
      </c>
      <c r="J330" s="221">
        <v>0</v>
      </c>
      <c r="K330" s="221">
        <v>0</v>
      </c>
      <c r="L330" s="221">
        <v>1000</v>
      </c>
      <c r="M330" s="223"/>
      <c r="N330" s="221">
        <v>0</v>
      </c>
      <c r="O330" s="221">
        <v>0</v>
      </c>
      <c r="P330" s="221">
        <v>0</v>
      </c>
      <c r="Q330" s="221">
        <v>0</v>
      </c>
      <c r="R330" s="221">
        <v>1000</v>
      </c>
      <c r="S330" s="222">
        <v>1536</v>
      </c>
      <c r="T330" s="221">
        <v>1536000</v>
      </c>
      <c r="U330" s="221">
        <v>0</v>
      </c>
      <c r="V330" s="221">
        <v>0</v>
      </c>
      <c r="W330" s="221">
        <v>0</v>
      </c>
      <c r="X330" s="221">
        <v>0</v>
      </c>
      <c r="Y330" s="221">
        <v>0</v>
      </c>
      <c r="Z330" s="221">
        <v>0</v>
      </c>
      <c r="AA330" s="221">
        <v>0</v>
      </c>
      <c r="AB330" s="221">
        <v>0</v>
      </c>
      <c r="AC330" s="221">
        <v>0</v>
      </c>
      <c r="AD330" s="221">
        <v>0</v>
      </c>
      <c r="AE330" s="220"/>
      <c r="AF330" s="220"/>
      <c r="AG330" s="222">
        <v>0</v>
      </c>
      <c r="AH330" s="224">
        <v>15</v>
      </c>
      <c r="AI330" s="224">
        <v>28</v>
      </c>
      <c r="AJ330" s="224">
        <v>15</v>
      </c>
      <c r="AK330" s="224">
        <v>360</v>
      </c>
      <c r="AL330" s="220"/>
      <c r="AM330" s="222"/>
      <c r="AN330" s="220"/>
      <c r="AO330" s="222"/>
      <c r="AP330" s="222">
        <v>0</v>
      </c>
      <c r="AQ330" s="222">
        <v>0</v>
      </c>
      <c r="AR330" s="224">
        <v>0</v>
      </c>
      <c r="AS330" s="224">
        <v>0</v>
      </c>
      <c r="AT330" s="221">
        <v>0</v>
      </c>
      <c r="AU330" s="221">
        <v>0</v>
      </c>
      <c r="AV330" s="221">
        <v>0</v>
      </c>
      <c r="AW330" s="221">
        <v>0</v>
      </c>
      <c r="AX330" s="221">
        <v>0</v>
      </c>
      <c r="AY330" s="221">
        <v>0</v>
      </c>
      <c r="AZ330" s="221">
        <v>0</v>
      </c>
      <c r="BA330" s="221">
        <v>0</v>
      </c>
      <c r="BB330" s="221">
        <v>0</v>
      </c>
      <c r="BC330" s="221">
        <v>0</v>
      </c>
      <c r="BD330" s="221">
        <v>0</v>
      </c>
      <c r="BE330" s="221">
        <v>0</v>
      </c>
      <c r="BF330" s="221">
        <v>0</v>
      </c>
      <c r="BG330" s="221">
        <v>0</v>
      </c>
      <c r="BH330" s="221">
        <v>0</v>
      </c>
      <c r="BI330" s="221">
        <v>0</v>
      </c>
      <c r="BJ330" s="221">
        <v>0</v>
      </c>
      <c r="BK330" s="221">
        <v>0</v>
      </c>
      <c r="BL330" s="221">
        <v>0</v>
      </c>
      <c r="BM330" s="221">
        <v>0</v>
      </c>
      <c r="BN330" s="221">
        <v>0</v>
      </c>
      <c r="BO330" s="221">
        <v>0</v>
      </c>
      <c r="BP330" s="221">
        <v>0</v>
      </c>
      <c r="BQ330" s="213" t="s">
        <v>102</v>
      </c>
    </row>
    <row r="331" spans="1:69" x14ac:dyDescent="0.3">
      <c r="A331" s="220">
        <v>46491</v>
      </c>
      <c r="B331" s="221">
        <v>1000</v>
      </c>
      <c r="C331" s="222"/>
      <c r="D331" s="221">
        <v>1000</v>
      </c>
      <c r="E331" s="222"/>
      <c r="F331" s="222"/>
      <c r="G331" s="222">
        <v>1</v>
      </c>
      <c r="H331" s="222"/>
      <c r="I331" s="221">
        <v>0</v>
      </c>
      <c r="J331" s="221">
        <v>0</v>
      </c>
      <c r="K331" s="221">
        <v>0</v>
      </c>
      <c r="L331" s="221">
        <v>1000</v>
      </c>
      <c r="M331" s="223"/>
      <c r="N331" s="221">
        <v>0</v>
      </c>
      <c r="O331" s="221">
        <v>0</v>
      </c>
      <c r="P331" s="221">
        <v>0</v>
      </c>
      <c r="Q331" s="221">
        <v>0</v>
      </c>
      <c r="R331" s="221">
        <v>1000</v>
      </c>
      <c r="S331" s="222">
        <v>1536</v>
      </c>
      <c r="T331" s="221">
        <v>1536000</v>
      </c>
      <c r="U331" s="221">
        <v>0</v>
      </c>
      <c r="V331" s="221">
        <v>0</v>
      </c>
      <c r="W331" s="221">
        <v>0</v>
      </c>
      <c r="X331" s="221">
        <v>0</v>
      </c>
      <c r="Y331" s="221">
        <v>0</v>
      </c>
      <c r="Z331" s="221">
        <v>0</v>
      </c>
      <c r="AA331" s="221">
        <v>0</v>
      </c>
      <c r="AB331" s="221">
        <v>0</v>
      </c>
      <c r="AC331" s="221">
        <v>0</v>
      </c>
      <c r="AD331" s="221">
        <v>0</v>
      </c>
      <c r="AE331" s="220"/>
      <c r="AF331" s="220"/>
      <c r="AG331" s="222">
        <v>0</v>
      </c>
      <c r="AH331" s="224">
        <v>16</v>
      </c>
      <c r="AI331" s="224">
        <v>28</v>
      </c>
      <c r="AJ331" s="224">
        <v>16</v>
      </c>
      <c r="AK331" s="224">
        <v>360</v>
      </c>
      <c r="AL331" s="220"/>
      <c r="AM331" s="222"/>
      <c r="AN331" s="220"/>
      <c r="AO331" s="222"/>
      <c r="AP331" s="222">
        <v>0</v>
      </c>
      <c r="AQ331" s="222">
        <v>0</v>
      </c>
      <c r="AR331" s="224">
        <v>0</v>
      </c>
      <c r="AS331" s="224">
        <v>0</v>
      </c>
      <c r="AT331" s="221">
        <v>0</v>
      </c>
      <c r="AU331" s="221">
        <v>0</v>
      </c>
      <c r="AV331" s="221">
        <v>0</v>
      </c>
      <c r="AW331" s="221">
        <v>0</v>
      </c>
      <c r="AX331" s="221">
        <v>0</v>
      </c>
      <c r="AY331" s="221">
        <v>0</v>
      </c>
      <c r="AZ331" s="221">
        <v>0</v>
      </c>
      <c r="BA331" s="221">
        <v>0</v>
      </c>
      <c r="BB331" s="221">
        <v>0</v>
      </c>
      <c r="BC331" s="221">
        <v>0</v>
      </c>
      <c r="BD331" s="221">
        <v>0</v>
      </c>
      <c r="BE331" s="221">
        <v>0</v>
      </c>
      <c r="BF331" s="221">
        <v>0</v>
      </c>
      <c r="BG331" s="221">
        <v>0</v>
      </c>
      <c r="BH331" s="221">
        <v>0</v>
      </c>
      <c r="BI331" s="221">
        <v>0</v>
      </c>
      <c r="BJ331" s="221">
        <v>0</v>
      </c>
      <c r="BK331" s="221">
        <v>0</v>
      </c>
      <c r="BL331" s="221">
        <v>0</v>
      </c>
      <c r="BM331" s="221">
        <v>0</v>
      </c>
      <c r="BN331" s="221">
        <v>0</v>
      </c>
      <c r="BO331" s="221">
        <v>0</v>
      </c>
      <c r="BP331" s="221">
        <v>0</v>
      </c>
      <c r="BQ331" s="213" t="s">
        <v>102</v>
      </c>
    </row>
    <row r="332" spans="1:69" x14ac:dyDescent="0.3">
      <c r="A332" s="220">
        <v>46492</v>
      </c>
      <c r="B332" s="221">
        <v>1000</v>
      </c>
      <c r="C332" s="222"/>
      <c r="D332" s="221">
        <v>1000</v>
      </c>
      <c r="E332" s="222"/>
      <c r="F332" s="222"/>
      <c r="G332" s="222">
        <v>1</v>
      </c>
      <c r="H332" s="222"/>
      <c r="I332" s="221">
        <v>0</v>
      </c>
      <c r="J332" s="221">
        <v>0</v>
      </c>
      <c r="K332" s="221">
        <v>0</v>
      </c>
      <c r="L332" s="221">
        <v>1000</v>
      </c>
      <c r="M332" s="223"/>
      <c r="N332" s="221">
        <v>0</v>
      </c>
      <c r="O332" s="221">
        <v>0</v>
      </c>
      <c r="P332" s="221">
        <v>0</v>
      </c>
      <c r="Q332" s="221">
        <v>0</v>
      </c>
      <c r="R332" s="221">
        <v>1000</v>
      </c>
      <c r="S332" s="222">
        <v>1536</v>
      </c>
      <c r="T332" s="221">
        <v>1536000</v>
      </c>
      <c r="U332" s="221">
        <v>0</v>
      </c>
      <c r="V332" s="221">
        <v>0</v>
      </c>
      <c r="W332" s="221">
        <v>0</v>
      </c>
      <c r="X332" s="221">
        <v>0</v>
      </c>
      <c r="Y332" s="221">
        <v>0</v>
      </c>
      <c r="Z332" s="221">
        <v>0</v>
      </c>
      <c r="AA332" s="221">
        <v>0</v>
      </c>
      <c r="AB332" s="221">
        <v>0</v>
      </c>
      <c r="AC332" s="221">
        <v>0</v>
      </c>
      <c r="AD332" s="221">
        <v>0</v>
      </c>
      <c r="AE332" s="220"/>
      <c r="AF332" s="220"/>
      <c r="AG332" s="222">
        <v>0</v>
      </c>
      <c r="AH332" s="224">
        <v>17</v>
      </c>
      <c r="AI332" s="224">
        <v>28</v>
      </c>
      <c r="AJ332" s="224">
        <v>17</v>
      </c>
      <c r="AK332" s="224">
        <v>360</v>
      </c>
      <c r="AL332" s="220"/>
      <c r="AM332" s="222"/>
      <c r="AN332" s="220"/>
      <c r="AO332" s="222"/>
      <c r="AP332" s="222">
        <v>0</v>
      </c>
      <c r="AQ332" s="222">
        <v>0</v>
      </c>
      <c r="AR332" s="224">
        <v>0</v>
      </c>
      <c r="AS332" s="224">
        <v>0</v>
      </c>
      <c r="AT332" s="221">
        <v>0</v>
      </c>
      <c r="AU332" s="221">
        <v>0</v>
      </c>
      <c r="AV332" s="221">
        <v>0</v>
      </c>
      <c r="AW332" s="221">
        <v>0</v>
      </c>
      <c r="AX332" s="221">
        <v>0</v>
      </c>
      <c r="AY332" s="221">
        <v>0</v>
      </c>
      <c r="AZ332" s="221">
        <v>0</v>
      </c>
      <c r="BA332" s="221">
        <v>0</v>
      </c>
      <c r="BB332" s="221">
        <v>0</v>
      </c>
      <c r="BC332" s="221">
        <v>0</v>
      </c>
      <c r="BD332" s="221">
        <v>0</v>
      </c>
      <c r="BE332" s="221">
        <v>0</v>
      </c>
      <c r="BF332" s="221">
        <v>0</v>
      </c>
      <c r="BG332" s="221">
        <v>0</v>
      </c>
      <c r="BH332" s="221">
        <v>0</v>
      </c>
      <c r="BI332" s="221">
        <v>0</v>
      </c>
      <c r="BJ332" s="221">
        <v>0</v>
      </c>
      <c r="BK332" s="221">
        <v>0</v>
      </c>
      <c r="BL332" s="221">
        <v>0</v>
      </c>
      <c r="BM332" s="221">
        <v>0</v>
      </c>
      <c r="BN332" s="221">
        <v>0</v>
      </c>
      <c r="BO332" s="221">
        <v>0</v>
      </c>
      <c r="BP332" s="221">
        <v>0</v>
      </c>
      <c r="BQ332" s="213" t="s">
        <v>102</v>
      </c>
    </row>
    <row r="333" spans="1:69" x14ac:dyDescent="0.3">
      <c r="A333" s="220">
        <v>46493</v>
      </c>
      <c r="B333" s="221">
        <v>1000</v>
      </c>
      <c r="C333" s="222"/>
      <c r="D333" s="221">
        <v>1000</v>
      </c>
      <c r="E333" s="222"/>
      <c r="F333" s="222"/>
      <c r="G333" s="222">
        <v>1</v>
      </c>
      <c r="H333" s="222"/>
      <c r="I333" s="221">
        <v>0</v>
      </c>
      <c r="J333" s="221">
        <v>0</v>
      </c>
      <c r="K333" s="221">
        <v>0</v>
      </c>
      <c r="L333" s="221">
        <v>1000</v>
      </c>
      <c r="M333" s="223"/>
      <c r="N333" s="221">
        <v>0</v>
      </c>
      <c r="O333" s="221">
        <v>0</v>
      </c>
      <c r="P333" s="221">
        <v>0</v>
      </c>
      <c r="Q333" s="221">
        <v>0</v>
      </c>
      <c r="R333" s="221">
        <v>1000</v>
      </c>
      <c r="S333" s="222">
        <v>1536</v>
      </c>
      <c r="T333" s="221">
        <v>1536000</v>
      </c>
      <c r="U333" s="221">
        <v>0</v>
      </c>
      <c r="V333" s="221">
        <v>0</v>
      </c>
      <c r="W333" s="221">
        <v>0</v>
      </c>
      <c r="X333" s="221">
        <v>0</v>
      </c>
      <c r="Y333" s="221">
        <v>0</v>
      </c>
      <c r="Z333" s="221">
        <v>0</v>
      </c>
      <c r="AA333" s="221">
        <v>0</v>
      </c>
      <c r="AB333" s="221">
        <v>0</v>
      </c>
      <c r="AC333" s="221">
        <v>0</v>
      </c>
      <c r="AD333" s="221">
        <v>0</v>
      </c>
      <c r="AE333" s="220"/>
      <c r="AF333" s="220"/>
      <c r="AG333" s="222">
        <v>0</v>
      </c>
      <c r="AH333" s="224">
        <v>18</v>
      </c>
      <c r="AI333" s="224">
        <v>28</v>
      </c>
      <c r="AJ333" s="224">
        <v>18</v>
      </c>
      <c r="AK333" s="224">
        <v>360</v>
      </c>
      <c r="AL333" s="220"/>
      <c r="AM333" s="222"/>
      <c r="AN333" s="220"/>
      <c r="AO333" s="222"/>
      <c r="AP333" s="222">
        <v>0</v>
      </c>
      <c r="AQ333" s="222">
        <v>0</v>
      </c>
      <c r="AR333" s="224">
        <v>0</v>
      </c>
      <c r="AS333" s="224">
        <v>0</v>
      </c>
      <c r="AT333" s="221">
        <v>0</v>
      </c>
      <c r="AU333" s="221">
        <v>0</v>
      </c>
      <c r="AV333" s="221">
        <v>0</v>
      </c>
      <c r="AW333" s="221">
        <v>0</v>
      </c>
      <c r="AX333" s="221">
        <v>0</v>
      </c>
      <c r="AY333" s="221">
        <v>0</v>
      </c>
      <c r="AZ333" s="221">
        <v>0</v>
      </c>
      <c r="BA333" s="221">
        <v>0</v>
      </c>
      <c r="BB333" s="221">
        <v>0</v>
      </c>
      <c r="BC333" s="221">
        <v>0</v>
      </c>
      <c r="BD333" s="221">
        <v>0</v>
      </c>
      <c r="BE333" s="221">
        <v>0</v>
      </c>
      <c r="BF333" s="221">
        <v>0</v>
      </c>
      <c r="BG333" s="221">
        <v>0</v>
      </c>
      <c r="BH333" s="221">
        <v>0</v>
      </c>
      <c r="BI333" s="221">
        <v>0</v>
      </c>
      <c r="BJ333" s="221">
        <v>0</v>
      </c>
      <c r="BK333" s="221">
        <v>0</v>
      </c>
      <c r="BL333" s="221">
        <v>0</v>
      </c>
      <c r="BM333" s="221">
        <v>0</v>
      </c>
      <c r="BN333" s="221">
        <v>0</v>
      </c>
      <c r="BO333" s="221">
        <v>0</v>
      </c>
      <c r="BP333" s="221">
        <v>0</v>
      </c>
      <c r="BQ333" s="213" t="s">
        <v>102</v>
      </c>
    </row>
    <row r="334" spans="1:69" x14ac:dyDescent="0.3">
      <c r="A334" s="220">
        <v>46494</v>
      </c>
      <c r="B334" s="221">
        <v>1000</v>
      </c>
      <c r="C334" s="222"/>
      <c r="D334" s="221">
        <v>1000</v>
      </c>
      <c r="E334" s="222"/>
      <c r="F334" s="222"/>
      <c r="G334" s="222">
        <v>1</v>
      </c>
      <c r="H334" s="222"/>
      <c r="I334" s="221">
        <v>0</v>
      </c>
      <c r="J334" s="221">
        <v>0</v>
      </c>
      <c r="K334" s="221">
        <v>0</v>
      </c>
      <c r="L334" s="221">
        <v>1000</v>
      </c>
      <c r="M334" s="223"/>
      <c r="N334" s="221">
        <v>0</v>
      </c>
      <c r="O334" s="221">
        <v>0</v>
      </c>
      <c r="P334" s="221">
        <v>0</v>
      </c>
      <c r="Q334" s="221">
        <v>0</v>
      </c>
      <c r="R334" s="221">
        <v>1000</v>
      </c>
      <c r="S334" s="222">
        <v>1536</v>
      </c>
      <c r="T334" s="221">
        <v>1536000</v>
      </c>
      <c r="U334" s="221">
        <v>0</v>
      </c>
      <c r="V334" s="221">
        <v>0</v>
      </c>
      <c r="W334" s="221">
        <v>0</v>
      </c>
      <c r="X334" s="221">
        <v>0</v>
      </c>
      <c r="Y334" s="221">
        <v>0</v>
      </c>
      <c r="Z334" s="221">
        <v>0</v>
      </c>
      <c r="AA334" s="221">
        <v>0</v>
      </c>
      <c r="AB334" s="221">
        <v>0</v>
      </c>
      <c r="AC334" s="221">
        <v>0</v>
      </c>
      <c r="AD334" s="221">
        <v>0</v>
      </c>
      <c r="AE334" s="220"/>
      <c r="AF334" s="220"/>
      <c r="AG334" s="222">
        <v>0</v>
      </c>
      <c r="AH334" s="224">
        <v>19</v>
      </c>
      <c r="AI334" s="224">
        <v>28</v>
      </c>
      <c r="AJ334" s="224">
        <v>19</v>
      </c>
      <c r="AK334" s="224">
        <v>360</v>
      </c>
      <c r="AL334" s="220"/>
      <c r="AM334" s="222"/>
      <c r="AN334" s="220"/>
      <c r="AO334" s="222"/>
      <c r="AP334" s="222">
        <v>0</v>
      </c>
      <c r="AQ334" s="222">
        <v>0</v>
      </c>
      <c r="AR334" s="224">
        <v>0</v>
      </c>
      <c r="AS334" s="224">
        <v>0</v>
      </c>
      <c r="AT334" s="221">
        <v>0</v>
      </c>
      <c r="AU334" s="221">
        <v>0</v>
      </c>
      <c r="AV334" s="221">
        <v>0</v>
      </c>
      <c r="AW334" s="221">
        <v>0</v>
      </c>
      <c r="AX334" s="221">
        <v>0</v>
      </c>
      <c r="AY334" s="221">
        <v>0</v>
      </c>
      <c r="AZ334" s="221">
        <v>0</v>
      </c>
      <c r="BA334" s="221">
        <v>0</v>
      </c>
      <c r="BB334" s="221">
        <v>0</v>
      </c>
      <c r="BC334" s="221">
        <v>0</v>
      </c>
      <c r="BD334" s="221">
        <v>0</v>
      </c>
      <c r="BE334" s="221">
        <v>0</v>
      </c>
      <c r="BF334" s="221">
        <v>0</v>
      </c>
      <c r="BG334" s="221">
        <v>0</v>
      </c>
      <c r="BH334" s="221">
        <v>0</v>
      </c>
      <c r="BI334" s="221">
        <v>0</v>
      </c>
      <c r="BJ334" s="221">
        <v>0</v>
      </c>
      <c r="BK334" s="221">
        <v>0</v>
      </c>
      <c r="BL334" s="221">
        <v>0</v>
      </c>
      <c r="BM334" s="221">
        <v>0</v>
      </c>
      <c r="BN334" s="221">
        <v>0</v>
      </c>
      <c r="BO334" s="221">
        <v>0</v>
      </c>
      <c r="BP334" s="221">
        <v>0</v>
      </c>
      <c r="BQ334" s="213" t="s">
        <v>102</v>
      </c>
    </row>
    <row r="335" spans="1:69" x14ac:dyDescent="0.3">
      <c r="A335" s="220">
        <v>46495</v>
      </c>
      <c r="B335" s="221">
        <v>1000</v>
      </c>
      <c r="C335" s="222"/>
      <c r="D335" s="221">
        <v>1000</v>
      </c>
      <c r="E335" s="222"/>
      <c r="F335" s="222"/>
      <c r="G335" s="222">
        <v>1</v>
      </c>
      <c r="H335" s="222"/>
      <c r="I335" s="221">
        <v>0</v>
      </c>
      <c r="J335" s="221">
        <v>0</v>
      </c>
      <c r="K335" s="221">
        <v>0</v>
      </c>
      <c r="L335" s="221">
        <v>1000</v>
      </c>
      <c r="M335" s="223"/>
      <c r="N335" s="221">
        <v>0</v>
      </c>
      <c r="O335" s="221">
        <v>0</v>
      </c>
      <c r="P335" s="221">
        <v>0</v>
      </c>
      <c r="Q335" s="221">
        <v>0</v>
      </c>
      <c r="R335" s="221">
        <v>1000</v>
      </c>
      <c r="S335" s="222">
        <v>1536</v>
      </c>
      <c r="T335" s="221">
        <v>1536000</v>
      </c>
      <c r="U335" s="221">
        <v>0</v>
      </c>
      <c r="V335" s="221">
        <v>0</v>
      </c>
      <c r="W335" s="221">
        <v>0</v>
      </c>
      <c r="X335" s="221">
        <v>0</v>
      </c>
      <c r="Y335" s="221">
        <v>0</v>
      </c>
      <c r="Z335" s="221">
        <v>0</v>
      </c>
      <c r="AA335" s="221">
        <v>0</v>
      </c>
      <c r="AB335" s="221">
        <v>0</v>
      </c>
      <c r="AC335" s="221">
        <v>0</v>
      </c>
      <c r="AD335" s="221">
        <v>0</v>
      </c>
      <c r="AE335" s="220"/>
      <c r="AF335" s="220"/>
      <c r="AG335" s="222">
        <v>0</v>
      </c>
      <c r="AH335" s="224">
        <v>20</v>
      </c>
      <c r="AI335" s="224">
        <v>28</v>
      </c>
      <c r="AJ335" s="224">
        <v>20</v>
      </c>
      <c r="AK335" s="224">
        <v>360</v>
      </c>
      <c r="AL335" s="220"/>
      <c r="AM335" s="222"/>
      <c r="AN335" s="220"/>
      <c r="AO335" s="222"/>
      <c r="AP335" s="222">
        <v>0</v>
      </c>
      <c r="AQ335" s="222">
        <v>0</v>
      </c>
      <c r="AR335" s="224">
        <v>0</v>
      </c>
      <c r="AS335" s="224">
        <v>0</v>
      </c>
      <c r="AT335" s="221">
        <v>0</v>
      </c>
      <c r="AU335" s="221">
        <v>0</v>
      </c>
      <c r="AV335" s="221">
        <v>0</v>
      </c>
      <c r="AW335" s="221">
        <v>0</v>
      </c>
      <c r="AX335" s="221">
        <v>0</v>
      </c>
      <c r="AY335" s="221">
        <v>0</v>
      </c>
      <c r="AZ335" s="221">
        <v>0</v>
      </c>
      <c r="BA335" s="221">
        <v>0</v>
      </c>
      <c r="BB335" s="221">
        <v>0</v>
      </c>
      <c r="BC335" s="221">
        <v>0</v>
      </c>
      <c r="BD335" s="221">
        <v>0</v>
      </c>
      <c r="BE335" s="221">
        <v>0</v>
      </c>
      <c r="BF335" s="221">
        <v>0</v>
      </c>
      <c r="BG335" s="221">
        <v>0</v>
      </c>
      <c r="BH335" s="221">
        <v>0</v>
      </c>
      <c r="BI335" s="221">
        <v>0</v>
      </c>
      <c r="BJ335" s="221">
        <v>0</v>
      </c>
      <c r="BK335" s="221">
        <v>0</v>
      </c>
      <c r="BL335" s="221">
        <v>0</v>
      </c>
      <c r="BM335" s="221">
        <v>0</v>
      </c>
      <c r="BN335" s="221">
        <v>0</v>
      </c>
      <c r="BO335" s="221">
        <v>0</v>
      </c>
      <c r="BP335" s="221">
        <v>0</v>
      </c>
      <c r="BQ335" s="213" t="s">
        <v>102</v>
      </c>
    </row>
    <row r="336" spans="1:69" x14ac:dyDescent="0.3">
      <c r="A336" s="220">
        <v>46496</v>
      </c>
      <c r="B336" s="221">
        <v>1000</v>
      </c>
      <c r="C336" s="222"/>
      <c r="D336" s="221">
        <v>1000</v>
      </c>
      <c r="E336" s="222"/>
      <c r="F336" s="222"/>
      <c r="G336" s="222">
        <v>1</v>
      </c>
      <c r="H336" s="222"/>
      <c r="I336" s="221">
        <v>0</v>
      </c>
      <c r="J336" s="221">
        <v>0</v>
      </c>
      <c r="K336" s="221">
        <v>0</v>
      </c>
      <c r="L336" s="221">
        <v>1000</v>
      </c>
      <c r="M336" s="223"/>
      <c r="N336" s="221">
        <v>0</v>
      </c>
      <c r="O336" s="221">
        <v>0</v>
      </c>
      <c r="P336" s="221">
        <v>0</v>
      </c>
      <c r="Q336" s="221">
        <v>0</v>
      </c>
      <c r="R336" s="221">
        <v>1000</v>
      </c>
      <c r="S336" s="222">
        <v>1536</v>
      </c>
      <c r="T336" s="221">
        <v>1536000</v>
      </c>
      <c r="U336" s="221">
        <v>0</v>
      </c>
      <c r="V336" s="221">
        <v>0</v>
      </c>
      <c r="W336" s="221">
        <v>0</v>
      </c>
      <c r="X336" s="221">
        <v>0</v>
      </c>
      <c r="Y336" s="221">
        <v>0</v>
      </c>
      <c r="Z336" s="221">
        <v>0</v>
      </c>
      <c r="AA336" s="221">
        <v>0</v>
      </c>
      <c r="AB336" s="221">
        <v>0</v>
      </c>
      <c r="AC336" s="221">
        <v>0</v>
      </c>
      <c r="AD336" s="221">
        <v>0</v>
      </c>
      <c r="AE336" s="220"/>
      <c r="AF336" s="220"/>
      <c r="AG336" s="222">
        <v>0</v>
      </c>
      <c r="AH336" s="224">
        <v>21</v>
      </c>
      <c r="AI336" s="224">
        <v>28</v>
      </c>
      <c r="AJ336" s="224">
        <v>21</v>
      </c>
      <c r="AK336" s="224">
        <v>360</v>
      </c>
      <c r="AL336" s="220"/>
      <c r="AM336" s="222"/>
      <c r="AN336" s="220"/>
      <c r="AO336" s="222"/>
      <c r="AP336" s="222">
        <v>0</v>
      </c>
      <c r="AQ336" s="222">
        <v>0</v>
      </c>
      <c r="AR336" s="224">
        <v>0</v>
      </c>
      <c r="AS336" s="224">
        <v>0</v>
      </c>
      <c r="AT336" s="221">
        <v>0</v>
      </c>
      <c r="AU336" s="221">
        <v>0</v>
      </c>
      <c r="AV336" s="221">
        <v>0</v>
      </c>
      <c r="AW336" s="221">
        <v>0</v>
      </c>
      <c r="AX336" s="221">
        <v>0</v>
      </c>
      <c r="AY336" s="221">
        <v>0</v>
      </c>
      <c r="AZ336" s="221">
        <v>0</v>
      </c>
      <c r="BA336" s="221">
        <v>0</v>
      </c>
      <c r="BB336" s="221">
        <v>0</v>
      </c>
      <c r="BC336" s="221">
        <v>0</v>
      </c>
      <c r="BD336" s="221">
        <v>0</v>
      </c>
      <c r="BE336" s="221">
        <v>0</v>
      </c>
      <c r="BF336" s="221">
        <v>0</v>
      </c>
      <c r="BG336" s="221">
        <v>0</v>
      </c>
      <c r="BH336" s="221">
        <v>0</v>
      </c>
      <c r="BI336" s="221">
        <v>0</v>
      </c>
      <c r="BJ336" s="221">
        <v>0</v>
      </c>
      <c r="BK336" s="221">
        <v>0</v>
      </c>
      <c r="BL336" s="221">
        <v>0</v>
      </c>
      <c r="BM336" s="221">
        <v>0</v>
      </c>
      <c r="BN336" s="221">
        <v>0</v>
      </c>
      <c r="BO336" s="221">
        <v>0</v>
      </c>
      <c r="BP336" s="221">
        <v>0</v>
      </c>
      <c r="BQ336" s="213" t="s">
        <v>102</v>
      </c>
    </row>
    <row r="337" spans="1:69" x14ac:dyDescent="0.3">
      <c r="A337" s="220">
        <v>46497</v>
      </c>
      <c r="B337" s="221">
        <v>1000</v>
      </c>
      <c r="C337" s="222"/>
      <c r="D337" s="221">
        <v>1000</v>
      </c>
      <c r="E337" s="222"/>
      <c r="F337" s="222"/>
      <c r="G337" s="222">
        <v>1</v>
      </c>
      <c r="H337" s="222"/>
      <c r="I337" s="221">
        <v>0</v>
      </c>
      <c r="J337" s="221">
        <v>0</v>
      </c>
      <c r="K337" s="221">
        <v>0</v>
      </c>
      <c r="L337" s="221">
        <v>1000</v>
      </c>
      <c r="M337" s="223"/>
      <c r="N337" s="221">
        <v>0</v>
      </c>
      <c r="O337" s="221">
        <v>0</v>
      </c>
      <c r="P337" s="221">
        <v>0</v>
      </c>
      <c r="Q337" s="221">
        <v>0</v>
      </c>
      <c r="R337" s="221">
        <v>1000</v>
      </c>
      <c r="S337" s="222">
        <v>1536</v>
      </c>
      <c r="T337" s="221">
        <v>1536000</v>
      </c>
      <c r="U337" s="221">
        <v>0</v>
      </c>
      <c r="V337" s="221">
        <v>0</v>
      </c>
      <c r="W337" s="221">
        <v>0</v>
      </c>
      <c r="X337" s="221">
        <v>0</v>
      </c>
      <c r="Y337" s="221">
        <v>0</v>
      </c>
      <c r="Z337" s="221">
        <v>0</v>
      </c>
      <c r="AA337" s="221">
        <v>0</v>
      </c>
      <c r="AB337" s="221">
        <v>0</v>
      </c>
      <c r="AC337" s="221">
        <v>0</v>
      </c>
      <c r="AD337" s="221">
        <v>0</v>
      </c>
      <c r="AE337" s="220"/>
      <c r="AF337" s="220"/>
      <c r="AG337" s="222">
        <v>0</v>
      </c>
      <c r="AH337" s="224">
        <v>22</v>
      </c>
      <c r="AI337" s="224">
        <v>28</v>
      </c>
      <c r="AJ337" s="224">
        <v>22</v>
      </c>
      <c r="AK337" s="224">
        <v>360</v>
      </c>
      <c r="AL337" s="220"/>
      <c r="AM337" s="222"/>
      <c r="AN337" s="220"/>
      <c r="AO337" s="222"/>
      <c r="AP337" s="222">
        <v>0</v>
      </c>
      <c r="AQ337" s="222">
        <v>0</v>
      </c>
      <c r="AR337" s="224">
        <v>0</v>
      </c>
      <c r="AS337" s="224">
        <v>0</v>
      </c>
      <c r="AT337" s="221">
        <v>0</v>
      </c>
      <c r="AU337" s="221">
        <v>0</v>
      </c>
      <c r="AV337" s="221">
        <v>0</v>
      </c>
      <c r="AW337" s="221">
        <v>0</v>
      </c>
      <c r="AX337" s="221">
        <v>0</v>
      </c>
      <c r="AY337" s="221">
        <v>0</v>
      </c>
      <c r="AZ337" s="221">
        <v>0</v>
      </c>
      <c r="BA337" s="221">
        <v>0</v>
      </c>
      <c r="BB337" s="221">
        <v>0</v>
      </c>
      <c r="BC337" s="221">
        <v>0</v>
      </c>
      <c r="BD337" s="221">
        <v>0</v>
      </c>
      <c r="BE337" s="221">
        <v>0</v>
      </c>
      <c r="BF337" s="221">
        <v>0</v>
      </c>
      <c r="BG337" s="221">
        <v>0</v>
      </c>
      <c r="BH337" s="221">
        <v>0</v>
      </c>
      <c r="BI337" s="221">
        <v>0</v>
      </c>
      <c r="BJ337" s="221">
        <v>0</v>
      </c>
      <c r="BK337" s="221">
        <v>0</v>
      </c>
      <c r="BL337" s="221">
        <v>0</v>
      </c>
      <c r="BM337" s="221">
        <v>0</v>
      </c>
      <c r="BN337" s="221">
        <v>0</v>
      </c>
      <c r="BO337" s="221">
        <v>0</v>
      </c>
      <c r="BP337" s="221">
        <v>0</v>
      </c>
      <c r="BQ337" s="213" t="s">
        <v>102</v>
      </c>
    </row>
    <row r="338" spans="1:69" x14ac:dyDescent="0.3">
      <c r="A338" s="220">
        <v>46498</v>
      </c>
      <c r="B338" s="221">
        <v>1000</v>
      </c>
      <c r="C338" s="222"/>
      <c r="D338" s="221">
        <v>1000</v>
      </c>
      <c r="E338" s="222"/>
      <c r="F338" s="222"/>
      <c r="G338" s="222">
        <v>1</v>
      </c>
      <c r="H338" s="222"/>
      <c r="I338" s="221">
        <v>0</v>
      </c>
      <c r="J338" s="221">
        <v>0</v>
      </c>
      <c r="K338" s="221">
        <v>0</v>
      </c>
      <c r="L338" s="221">
        <v>1000</v>
      </c>
      <c r="M338" s="223"/>
      <c r="N338" s="221">
        <v>0</v>
      </c>
      <c r="O338" s="221">
        <v>0</v>
      </c>
      <c r="P338" s="221">
        <v>0</v>
      </c>
      <c r="Q338" s="221">
        <v>0</v>
      </c>
      <c r="R338" s="221">
        <v>1000</v>
      </c>
      <c r="S338" s="222">
        <v>1536</v>
      </c>
      <c r="T338" s="221">
        <v>1536000</v>
      </c>
      <c r="U338" s="221">
        <v>0</v>
      </c>
      <c r="V338" s="221">
        <v>0</v>
      </c>
      <c r="W338" s="221">
        <v>0</v>
      </c>
      <c r="X338" s="221">
        <v>0</v>
      </c>
      <c r="Y338" s="221">
        <v>0</v>
      </c>
      <c r="Z338" s="221">
        <v>0</v>
      </c>
      <c r="AA338" s="221">
        <v>0</v>
      </c>
      <c r="AB338" s="221">
        <v>0</v>
      </c>
      <c r="AC338" s="221">
        <v>0</v>
      </c>
      <c r="AD338" s="221">
        <v>0</v>
      </c>
      <c r="AE338" s="220"/>
      <c r="AF338" s="220"/>
      <c r="AG338" s="222">
        <v>0</v>
      </c>
      <c r="AH338" s="224">
        <v>23</v>
      </c>
      <c r="AI338" s="224">
        <v>28</v>
      </c>
      <c r="AJ338" s="224">
        <v>23</v>
      </c>
      <c r="AK338" s="224">
        <v>360</v>
      </c>
      <c r="AL338" s="220"/>
      <c r="AM338" s="222"/>
      <c r="AN338" s="220"/>
      <c r="AO338" s="222"/>
      <c r="AP338" s="222">
        <v>0</v>
      </c>
      <c r="AQ338" s="222">
        <v>0</v>
      </c>
      <c r="AR338" s="224">
        <v>0</v>
      </c>
      <c r="AS338" s="224">
        <v>0</v>
      </c>
      <c r="AT338" s="221">
        <v>0</v>
      </c>
      <c r="AU338" s="221">
        <v>0</v>
      </c>
      <c r="AV338" s="221">
        <v>0</v>
      </c>
      <c r="AW338" s="221">
        <v>0</v>
      </c>
      <c r="AX338" s="221">
        <v>0</v>
      </c>
      <c r="AY338" s="221">
        <v>0</v>
      </c>
      <c r="AZ338" s="221">
        <v>0</v>
      </c>
      <c r="BA338" s="221">
        <v>0</v>
      </c>
      <c r="BB338" s="221">
        <v>0</v>
      </c>
      <c r="BC338" s="221">
        <v>0</v>
      </c>
      <c r="BD338" s="221">
        <v>0</v>
      </c>
      <c r="BE338" s="221">
        <v>0</v>
      </c>
      <c r="BF338" s="221">
        <v>0</v>
      </c>
      <c r="BG338" s="221">
        <v>0</v>
      </c>
      <c r="BH338" s="221">
        <v>0</v>
      </c>
      <c r="BI338" s="221">
        <v>0</v>
      </c>
      <c r="BJ338" s="221">
        <v>0</v>
      </c>
      <c r="BK338" s="221">
        <v>0</v>
      </c>
      <c r="BL338" s="221">
        <v>0</v>
      </c>
      <c r="BM338" s="221">
        <v>0</v>
      </c>
      <c r="BN338" s="221">
        <v>0</v>
      </c>
      <c r="BO338" s="221">
        <v>0</v>
      </c>
      <c r="BP338" s="221">
        <v>0</v>
      </c>
      <c r="BQ338" s="213" t="s">
        <v>102</v>
      </c>
    </row>
    <row r="339" spans="1:69" x14ac:dyDescent="0.3">
      <c r="A339" s="220">
        <v>46499</v>
      </c>
      <c r="B339" s="221">
        <v>1000</v>
      </c>
      <c r="C339" s="222"/>
      <c r="D339" s="221">
        <v>1000</v>
      </c>
      <c r="E339" s="222"/>
      <c r="F339" s="222"/>
      <c r="G339" s="222">
        <v>1</v>
      </c>
      <c r="H339" s="222"/>
      <c r="I339" s="221">
        <v>0</v>
      </c>
      <c r="J339" s="221">
        <v>0</v>
      </c>
      <c r="K339" s="221">
        <v>0</v>
      </c>
      <c r="L339" s="221">
        <v>1000</v>
      </c>
      <c r="M339" s="223"/>
      <c r="N339" s="221">
        <v>0</v>
      </c>
      <c r="O339" s="221">
        <v>0</v>
      </c>
      <c r="P339" s="221">
        <v>0</v>
      </c>
      <c r="Q339" s="221">
        <v>0</v>
      </c>
      <c r="R339" s="221">
        <v>1000</v>
      </c>
      <c r="S339" s="222">
        <v>1536</v>
      </c>
      <c r="T339" s="221">
        <v>1536000</v>
      </c>
      <c r="U339" s="221">
        <v>0</v>
      </c>
      <c r="V339" s="221">
        <v>0</v>
      </c>
      <c r="W339" s="221">
        <v>0</v>
      </c>
      <c r="X339" s="221">
        <v>0</v>
      </c>
      <c r="Y339" s="221">
        <v>0</v>
      </c>
      <c r="Z339" s="221">
        <v>0</v>
      </c>
      <c r="AA339" s="221">
        <v>0</v>
      </c>
      <c r="AB339" s="221">
        <v>0</v>
      </c>
      <c r="AC339" s="221">
        <v>0</v>
      </c>
      <c r="AD339" s="221">
        <v>0</v>
      </c>
      <c r="AE339" s="220"/>
      <c r="AF339" s="220"/>
      <c r="AG339" s="222">
        <v>0</v>
      </c>
      <c r="AH339" s="224">
        <v>24</v>
      </c>
      <c r="AI339" s="224">
        <v>28</v>
      </c>
      <c r="AJ339" s="224">
        <v>24</v>
      </c>
      <c r="AK339" s="224">
        <v>360</v>
      </c>
      <c r="AL339" s="220"/>
      <c r="AM339" s="222"/>
      <c r="AN339" s="220"/>
      <c r="AO339" s="222"/>
      <c r="AP339" s="222">
        <v>0</v>
      </c>
      <c r="AQ339" s="222">
        <v>0</v>
      </c>
      <c r="AR339" s="224">
        <v>0</v>
      </c>
      <c r="AS339" s="224">
        <v>0</v>
      </c>
      <c r="AT339" s="221">
        <v>0</v>
      </c>
      <c r="AU339" s="221">
        <v>0</v>
      </c>
      <c r="AV339" s="221">
        <v>0</v>
      </c>
      <c r="AW339" s="221">
        <v>0</v>
      </c>
      <c r="AX339" s="221">
        <v>0</v>
      </c>
      <c r="AY339" s="221">
        <v>0</v>
      </c>
      <c r="AZ339" s="221">
        <v>0</v>
      </c>
      <c r="BA339" s="221">
        <v>0</v>
      </c>
      <c r="BB339" s="221">
        <v>0</v>
      </c>
      <c r="BC339" s="221">
        <v>0</v>
      </c>
      <c r="BD339" s="221">
        <v>0</v>
      </c>
      <c r="BE339" s="221">
        <v>0</v>
      </c>
      <c r="BF339" s="221">
        <v>0</v>
      </c>
      <c r="BG339" s="221">
        <v>0</v>
      </c>
      <c r="BH339" s="221">
        <v>0</v>
      </c>
      <c r="BI339" s="221">
        <v>0</v>
      </c>
      <c r="BJ339" s="221">
        <v>0</v>
      </c>
      <c r="BK339" s="221">
        <v>0</v>
      </c>
      <c r="BL339" s="221">
        <v>0</v>
      </c>
      <c r="BM339" s="221">
        <v>0</v>
      </c>
      <c r="BN339" s="221">
        <v>0</v>
      </c>
      <c r="BO339" s="221">
        <v>0</v>
      </c>
      <c r="BP339" s="221">
        <v>0</v>
      </c>
      <c r="BQ339" s="213" t="s">
        <v>102</v>
      </c>
    </row>
    <row r="340" spans="1:69" x14ac:dyDescent="0.3">
      <c r="A340" s="220">
        <v>46500</v>
      </c>
      <c r="B340" s="221">
        <v>1000</v>
      </c>
      <c r="C340" s="222"/>
      <c r="D340" s="221">
        <v>1000</v>
      </c>
      <c r="E340" s="222"/>
      <c r="F340" s="222"/>
      <c r="G340" s="222">
        <v>1</v>
      </c>
      <c r="H340" s="222"/>
      <c r="I340" s="221">
        <v>0</v>
      </c>
      <c r="J340" s="221">
        <v>0</v>
      </c>
      <c r="K340" s="221">
        <v>0</v>
      </c>
      <c r="L340" s="221">
        <v>1000</v>
      </c>
      <c r="M340" s="223"/>
      <c r="N340" s="221">
        <v>0</v>
      </c>
      <c r="O340" s="221">
        <v>0</v>
      </c>
      <c r="P340" s="221">
        <v>0</v>
      </c>
      <c r="Q340" s="221">
        <v>0</v>
      </c>
      <c r="R340" s="221">
        <v>1000</v>
      </c>
      <c r="S340" s="222">
        <v>1536</v>
      </c>
      <c r="T340" s="221">
        <v>1536000</v>
      </c>
      <c r="U340" s="221">
        <v>0</v>
      </c>
      <c r="V340" s="221">
        <v>0</v>
      </c>
      <c r="W340" s="221">
        <v>0</v>
      </c>
      <c r="X340" s="221">
        <v>0</v>
      </c>
      <c r="Y340" s="221">
        <v>0</v>
      </c>
      <c r="Z340" s="221">
        <v>0</v>
      </c>
      <c r="AA340" s="221">
        <v>0</v>
      </c>
      <c r="AB340" s="221">
        <v>0</v>
      </c>
      <c r="AC340" s="221">
        <v>0</v>
      </c>
      <c r="AD340" s="221">
        <v>0</v>
      </c>
      <c r="AE340" s="220"/>
      <c r="AF340" s="220"/>
      <c r="AG340" s="222">
        <v>0</v>
      </c>
      <c r="AH340" s="224">
        <v>25</v>
      </c>
      <c r="AI340" s="224">
        <v>28</v>
      </c>
      <c r="AJ340" s="224">
        <v>25</v>
      </c>
      <c r="AK340" s="224">
        <v>360</v>
      </c>
      <c r="AL340" s="220"/>
      <c r="AM340" s="222"/>
      <c r="AN340" s="220"/>
      <c r="AO340" s="222"/>
      <c r="AP340" s="222">
        <v>0</v>
      </c>
      <c r="AQ340" s="222">
        <v>0</v>
      </c>
      <c r="AR340" s="224">
        <v>0</v>
      </c>
      <c r="AS340" s="224">
        <v>0</v>
      </c>
      <c r="AT340" s="221">
        <v>0</v>
      </c>
      <c r="AU340" s="221">
        <v>0</v>
      </c>
      <c r="AV340" s="221">
        <v>0</v>
      </c>
      <c r="AW340" s="221">
        <v>0</v>
      </c>
      <c r="AX340" s="221">
        <v>0</v>
      </c>
      <c r="AY340" s="221">
        <v>0</v>
      </c>
      <c r="AZ340" s="221">
        <v>0</v>
      </c>
      <c r="BA340" s="221">
        <v>0</v>
      </c>
      <c r="BB340" s="221">
        <v>0</v>
      </c>
      <c r="BC340" s="221">
        <v>0</v>
      </c>
      <c r="BD340" s="221">
        <v>0</v>
      </c>
      <c r="BE340" s="221">
        <v>0</v>
      </c>
      <c r="BF340" s="221">
        <v>0</v>
      </c>
      <c r="BG340" s="221">
        <v>0</v>
      </c>
      <c r="BH340" s="221">
        <v>0</v>
      </c>
      <c r="BI340" s="221">
        <v>0</v>
      </c>
      <c r="BJ340" s="221">
        <v>0</v>
      </c>
      <c r="BK340" s="221">
        <v>0</v>
      </c>
      <c r="BL340" s="221">
        <v>0</v>
      </c>
      <c r="BM340" s="221">
        <v>0</v>
      </c>
      <c r="BN340" s="221">
        <v>0</v>
      </c>
      <c r="BO340" s="221">
        <v>0</v>
      </c>
      <c r="BP340" s="221">
        <v>0</v>
      </c>
      <c r="BQ340" s="213" t="s">
        <v>102</v>
      </c>
    </row>
    <row r="341" spans="1:69" x14ac:dyDescent="0.3">
      <c r="A341" s="220">
        <v>46501</v>
      </c>
      <c r="B341" s="221">
        <v>1000</v>
      </c>
      <c r="C341" s="222"/>
      <c r="D341" s="221">
        <v>1000</v>
      </c>
      <c r="E341" s="222"/>
      <c r="F341" s="222"/>
      <c r="G341" s="222">
        <v>1</v>
      </c>
      <c r="H341" s="222"/>
      <c r="I341" s="221">
        <v>0</v>
      </c>
      <c r="J341" s="221">
        <v>0</v>
      </c>
      <c r="K341" s="221">
        <v>0</v>
      </c>
      <c r="L341" s="221">
        <v>1000</v>
      </c>
      <c r="M341" s="223"/>
      <c r="N341" s="221">
        <v>0</v>
      </c>
      <c r="O341" s="221">
        <v>0</v>
      </c>
      <c r="P341" s="221">
        <v>0</v>
      </c>
      <c r="Q341" s="221">
        <v>0</v>
      </c>
      <c r="R341" s="221">
        <v>1000</v>
      </c>
      <c r="S341" s="222">
        <v>1536</v>
      </c>
      <c r="T341" s="221">
        <v>1536000</v>
      </c>
      <c r="U341" s="221">
        <v>0</v>
      </c>
      <c r="V341" s="221">
        <v>0</v>
      </c>
      <c r="W341" s="221">
        <v>0</v>
      </c>
      <c r="X341" s="221">
        <v>0</v>
      </c>
      <c r="Y341" s="221">
        <v>0</v>
      </c>
      <c r="Z341" s="221">
        <v>0</v>
      </c>
      <c r="AA341" s="221">
        <v>0</v>
      </c>
      <c r="AB341" s="221">
        <v>0</v>
      </c>
      <c r="AC341" s="221">
        <v>0</v>
      </c>
      <c r="AD341" s="221">
        <v>0</v>
      </c>
      <c r="AE341" s="220"/>
      <c r="AF341" s="220"/>
      <c r="AG341" s="222">
        <v>0</v>
      </c>
      <c r="AH341" s="224">
        <v>26</v>
      </c>
      <c r="AI341" s="224">
        <v>28</v>
      </c>
      <c r="AJ341" s="224">
        <v>26</v>
      </c>
      <c r="AK341" s="224">
        <v>360</v>
      </c>
      <c r="AL341" s="220"/>
      <c r="AM341" s="222"/>
      <c r="AN341" s="220"/>
      <c r="AO341" s="222"/>
      <c r="AP341" s="222">
        <v>0</v>
      </c>
      <c r="AQ341" s="222">
        <v>0</v>
      </c>
      <c r="AR341" s="224">
        <v>0</v>
      </c>
      <c r="AS341" s="224">
        <v>0</v>
      </c>
      <c r="AT341" s="221">
        <v>0</v>
      </c>
      <c r="AU341" s="221">
        <v>0</v>
      </c>
      <c r="AV341" s="221">
        <v>0</v>
      </c>
      <c r="AW341" s="221">
        <v>0</v>
      </c>
      <c r="AX341" s="221">
        <v>0</v>
      </c>
      <c r="AY341" s="221">
        <v>0</v>
      </c>
      <c r="AZ341" s="221">
        <v>0</v>
      </c>
      <c r="BA341" s="221">
        <v>0</v>
      </c>
      <c r="BB341" s="221">
        <v>0</v>
      </c>
      <c r="BC341" s="221">
        <v>0</v>
      </c>
      <c r="BD341" s="221">
        <v>0</v>
      </c>
      <c r="BE341" s="221">
        <v>0</v>
      </c>
      <c r="BF341" s="221">
        <v>0</v>
      </c>
      <c r="BG341" s="221">
        <v>0</v>
      </c>
      <c r="BH341" s="221">
        <v>0</v>
      </c>
      <c r="BI341" s="221">
        <v>0</v>
      </c>
      <c r="BJ341" s="221">
        <v>0</v>
      </c>
      <c r="BK341" s="221">
        <v>0</v>
      </c>
      <c r="BL341" s="221">
        <v>0</v>
      </c>
      <c r="BM341" s="221">
        <v>0</v>
      </c>
      <c r="BN341" s="221">
        <v>0</v>
      </c>
      <c r="BO341" s="221">
        <v>0</v>
      </c>
      <c r="BP341" s="221">
        <v>0</v>
      </c>
      <c r="BQ341" s="213" t="s">
        <v>102</v>
      </c>
    </row>
    <row r="342" spans="1:69" x14ac:dyDescent="0.3">
      <c r="A342" s="220">
        <v>46502</v>
      </c>
      <c r="B342" s="221">
        <v>1000</v>
      </c>
      <c r="C342" s="222"/>
      <c r="D342" s="221">
        <v>1000</v>
      </c>
      <c r="E342" s="222"/>
      <c r="F342" s="222"/>
      <c r="G342" s="222">
        <v>1</v>
      </c>
      <c r="H342" s="222"/>
      <c r="I342" s="221">
        <v>0</v>
      </c>
      <c r="J342" s="221">
        <v>0</v>
      </c>
      <c r="K342" s="221">
        <v>0</v>
      </c>
      <c r="L342" s="221">
        <v>1000</v>
      </c>
      <c r="M342" s="223"/>
      <c r="N342" s="221">
        <v>0</v>
      </c>
      <c r="O342" s="221">
        <v>0</v>
      </c>
      <c r="P342" s="221">
        <v>0</v>
      </c>
      <c r="Q342" s="221">
        <v>0</v>
      </c>
      <c r="R342" s="221">
        <v>1000</v>
      </c>
      <c r="S342" s="222">
        <v>1536</v>
      </c>
      <c r="T342" s="221">
        <v>1536000</v>
      </c>
      <c r="U342" s="221">
        <v>0</v>
      </c>
      <c r="V342" s="221">
        <v>0</v>
      </c>
      <c r="W342" s="221">
        <v>0</v>
      </c>
      <c r="X342" s="221">
        <v>0</v>
      </c>
      <c r="Y342" s="221">
        <v>0</v>
      </c>
      <c r="Z342" s="221">
        <v>0</v>
      </c>
      <c r="AA342" s="221">
        <v>0</v>
      </c>
      <c r="AB342" s="221">
        <v>0</v>
      </c>
      <c r="AC342" s="221">
        <v>0</v>
      </c>
      <c r="AD342" s="221">
        <v>0</v>
      </c>
      <c r="AE342" s="220"/>
      <c r="AF342" s="220"/>
      <c r="AG342" s="222">
        <v>0</v>
      </c>
      <c r="AH342" s="224">
        <v>27</v>
      </c>
      <c r="AI342" s="224">
        <v>28</v>
      </c>
      <c r="AJ342" s="224">
        <v>27</v>
      </c>
      <c r="AK342" s="224">
        <v>360</v>
      </c>
      <c r="AL342" s="220"/>
      <c r="AM342" s="222"/>
      <c r="AN342" s="220"/>
      <c r="AO342" s="222"/>
      <c r="AP342" s="222">
        <v>0</v>
      </c>
      <c r="AQ342" s="222">
        <v>0</v>
      </c>
      <c r="AR342" s="224">
        <v>0</v>
      </c>
      <c r="AS342" s="224">
        <v>0</v>
      </c>
      <c r="AT342" s="221">
        <v>0</v>
      </c>
      <c r="AU342" s="221">
        <v>0</v>
      </c>
      <c r="AV342" s="221">
        <v>0</v>
      </c>
      <c r="AW342" s="221">
        <v>0</v>
      </c>
      <c r="AX342" s="221">
        <v>0</v>
      </c>
      <c r="AY342" s="221">
        <v>0</v>
      </c>
      <c r="AZ342" s="221">
        <v>0</v>
      </c>
      <c r="BA342" s="221">
        <v>0</v>
      </c>
      <c r="BB342" s="221">
        <v>0</v>
      </c>
      <c r="BC342" s="221">
        <v>0</v>
      </c>
      <c r="BD342" s="221">
        <v>0</v>
      </c>
      <c r="BE342" s="221">
        <v>0</v>
      </c>
      <c r="BF342" s="221">
        <v>0</v>
      </c>
      <c r="BG342" s="221">
        <v>0</v>
      </c>
      <c r="BH342" s="221">
        <v>0</v>
      </c>
      <c r="BI342" s="221">
        <v>0</v>
      </c>
      <c r="BJ342" s="221">
        <v>0</v>
      </c>
      <c r="BK342" s="221">
        <v>0</v>
      </c>
      <c r="BL342" s="221">
        <v>0</v>
      </c>
      <c r="BM342" s="221">
        <v>0</v>
      </c>
      <c r="BN342" s="221">
        <v>0</v>
      </c>
      <c r="BO342" s="221">
        <v>0</v>
      </c>
      <c r="BP342" s="221">
        <v>0</v>
      </c>
      <c r="BQ342" s="213" t="s">
        <v>102</v>
      </c>
    </row>
    <row r="343" spans="1:69" x14ac:dyDescent="0.3">
      <c r="A343" s="214">
        <v>46503</v>
      </c>
      <c r="B343" s="215">
        <v>1000</v>
      </c>
      <c r="C343" s="216"/>
      <c r="D343" s="215">
        <v>1000</v>
      </c>
      <c r="E343" s="216"/>
      <c r="F343" s="216"/>
      <c r="G343" s="216">
        <v>1</v>
      </c>
      <c r="H343" s="216"/>
      <c r="I343" s="215">
        <v>0</v>
      </c>
      <c r="J343" s="215">
        <v>0</v>
      </c>
      <c r="K343" s="215">
        <v>0</v>
      </c>
      <c r="L343" s="215">
        <v>1000</v>
      </c>
      <c r="M343" s="217">
        <v>0</v>
      </c>
      <c r="N343" s="215">
        <v>0</v>
      </c>
      <c r="O343" s="215">
        <v>0</v>
      </c>
      <c r="P343" s="215">
        <v>0</v>
      </c>
      <c r="Q343" s="215">
        <v>0</v>
      </c>
      <c r="R343" s="215">
        <v>1000</v>
      </c>
      <c r="S343" s="216">
        <v>1536</v>
      </c>
      <c r="T343" s="215">
        <v>1536000</v>
      </c>
      <c r="U343" s="215">
        <v>0</v>
      </c>
      <c r="V343" s="215">
        <v>0</v>
      </c>
      <c r="W343" s="215">
        <v>0</v>
      </c>
      <c r="X343" s="215">
        <v>0</v>
      </c>
      <c r="Y343" s="215">
        <v>0</v>
      </c>
      <c r="Z343" s="215">
        <v>0</v>
      </c>
      <c r="AA343" s="215">
        <v>0</v>
      </c>
      <c r="AB343" s="215">
        <v>0</v>
      </c>
      <c r="AC343" s="215">
        <v>0</v>
      </c>
      <c r="AD343" s="215">
        <v>0</v>
      </c>
      <c r="AE343" s="214"/>
      <c r="AF343" s="214"/>
      <c r="AG343" s="216">
        <v>0</v>
      </c>
      <c r="AH343" s="218">
        <v>28</v>
      </c>
      <c r="AI343" s="218">
        <v>28</v>
      </c>
      <c r="AJ343" s="218">
        <v>28</v>
      </c>
      <c r="AK343" s="218">
        <v>360</v>
      </c>
      <c r="AL343" s="214"/>
      <c r="AM343" s="216"/>
      <c r="AN343" s="214"/>
      <c r="AO343" s="216"/>
      <c r="AP343" s="216">
        <v>0</v>
      </c>
      <c r="AQ343" s="216">
        <v>0</v>
      </c>
      <c r="AR343" s="218">
        <v>0</v>
      </c>
      <c r="AS343" s="218">
        <v>0</v>
      </c>
      <c r="AT343" s="215">
        <v>0</v>
      </c>
      <c r="AU343" s="215">
        <v>0</v>
      </c>
      <c r="AV343" s="215">
        <v>0</v>
      </c>
      <c r="AW343" s="215">
        <v>0</v>
      </c>
      <c r="AX343" s="215">
        <v>0</v>
      </c>
      <c r="AY343" s="215">
        <v>0</v>
      </c>
      <c r="AZ343" s="215">
        <v>0</v>
      </c>
      <c r="BA343" s="215">
        <v>0</v>
      </c>
      <c r="BB343" s="215">
        <v>0</v>
      </c>
      <c r="BC343" s="215">
        <v>0</v>
      </c>
      <c r="BD343" s="215">
        <v>0</v>
      </c>
      <c r="BE343" s="215">
        <v>0</v>
      </c>
      <c r="BF343" s="215">
        <v>0</v>
      </c>
      <c r="BG343" s="215">
        <v>0</v>
      </c>
      <c r="BH343" s="215">
        <v>0</v>
      </c>
      <c r="BI343" s="215">
        <v>0</v>
      </c>
      <c r="BJ343" s="215">
        <v>0</v>
      </c>
      <c r="BK343" s="215">
        <v>0</v>
      </c>
      <c r="BL343" s="215">
        <v>0</v>
      </c>
      <c r="BM343" s="215">
        <v>0</v>
      </c>
      <c r="BN343" s="215">
        <v>0</v>
      </c>
      <c r="BO343" s="215">
        <v>0</v>
      </c>
      <c r="BP343" s="215">
        <v>0</v>
      </c>
      <c r="BQ343" s="219" t="s">
        <v>102</v>
      </c>
    </row>
    <row r="344" spans="1:69" x14ac:dyDescent="0.3">
      <c r="A344" s="220">
        <v>46504</v>
      </c>
      <c r="B344" s="221">
        <v>1000</v>
      </c>
      <c r="C344" s="222"/>
      <c r="D344" s="221">
        <v>1000</v>
      </c>
      <c r="E344" s="222"/>
      <c r="F344" s="222"/>
      <c r="G344" s="222">
        <v>1</v>
      </c>
      <c r="H344" s="222"/>
      <c r="I344" s="221">
        <v>0</v>
      </c>
      <c r="J344" s="221">
        <v>0</v>
      </c>
      <c r="K344" s="221">
        <v>0</v>
      </c>
      <c r="L344" s="221">
        <v>1000</v>
      </c>
      <c r="M344" s="223"/>
      <c r="N344" s="221">
        <v>0</v>
      </c>
      <c r="O344" s="221">
        <v>0</v>
      </c>
      <c r="P344" s="221">
        <v>0</v>
      </c>
      <c r="Q344" s="221">
        <v>0</v>
      </c>
      <c r="R344" s="221">
        <v>1000</v>
      </c>
      <c r="S344" s="222">
        <v>1536</v>
      </c>
      <c r="T344" s="221">
        <v>1536000</v>
      </c>
      <c r="U344" s="221">
        <v>0</v>
      </c>
      <c r="V344" s="221">
        <v>0</v>
      </c>
      <c r="W344" s="221">
        <v>0</v>
      </c>
      <c r="X344" s="221">
        <v>0</v>
      </c>
      <c r="Y344" s="221">
        <v>0</v>
      </c>
      <c r="Z344" s="221">
        <v>0</v>
      </c>
      <c r="AA344" s="221">
        <v>0</v>
      </c>
      <c r="AB344" s="221">
        <v>0</v>
      </c>
      <c r="AC344" s="221">
        <v>0</v>
      </c>
      <c r="AD344" s="221">
        <v>0</v>
      </c>
      <c r="AE344" s="220"/>
      <c r="AF344" s="220"/>
      <c r="AG344" s="222">
        <v>0</v>
      </c>
      <c r="AH344" s="224">
        <v>1</v>
      </c>
      <c r="AI344" s="224">
        <v>30</v>
      </c>
      <c r="AJ344" s="224">
        <v>1</v>
      </c>
      <c r="AK344" s="224">
        <v>360</v>
      </c>
      <c r="AL344" s="220"/>
      <c r="AM344" s="222"/>
      <c r="AN344" s="220"/>
      <c r="AO344" s="222"/>
      <c r="AP344" s="222">
        <v>0</v>
      </c>
      <c r="AQ344" s="222">
        <v>0</v>
      </c>
      <c r="AR344" s="224">
        <v>0</v>
      </c>
      <c r="AS344" s="224">
        <v>0</v>
      </c>
      <c r="AT344" s="221">
        <v>0</v>
      </c>
      <c r="AU344" s="221">
        <v>0</v>
      </c>
      <c r="AV344" s="221">
        <v>0</v>
      </c>
      <c r="AW344" s="221">
        <v>0</v>
      </c>
      <c r="AX344" s="221">
        <v>0</v>
      </c>
      <c r="AY344" s="221">
        <v>0</v>
      </c>
      <c r="AZ344" s="221">
        <v>0</v>
      </c>
      <c r="BA344" s="221">
        <v>0</v>
      </c>
      <c r="BB344" s="221">
        <v>0</v>
      </c>
      <c r="BC344" s="221">
        <v>0</v>
      </c>
      <c r="BD344" s="221">
        <v>0</v>
      </c>
      <c r="BE344" s="221">
        <v>0</v>
      </c>
      <c r="BF344" s="221">
        <v>0</v>
      </c>
      <c r="BG344" s="221">
        <v>0</v>
      </c>
      <c r="BH344" s="221">
        <v>0</v>
      </c>
      <c r="BI344" s="221">
        <v>0</v>
      </c>
      <c r="BJ344" s="221">
        <v>0</v>
      </c>
      <c r="BK344" s="221">
        <v>0</v>
      </c>
      <c r="BL344" s="221">
        <v>0</v>
      </c>
      <c r="BM344" s="221">
        <v>0</v>
      </c>
      <c r="BN344" s="221">
        <v>0</v>
      </c>
      <c r="BO344" s="221">
        <v>0</v>
      </c>
      <c r="BP344" s="221">
        <v>0</v>
      </c>
      <c r="BQ344" s="213" t="s">
        <v>102</v>
      </c>
    </row>
    <row r="345" spans="1:69" x14ac:dyDescent="0.3">
      <c r="A345" s="220">
        <v>46505</v>
      </c>
      <c r="B345" s="221">
        <v>1000</v>
      </c>
      <c r="C345" s="222"/>
      <c r="D345" s="221">
        <v>1000</v>
      </c>
      <c r="E345" s="222"/>
      <c r="F345" s="222"/>
      <c r="G345" s="222">
        <v>1</v>
      </c>
      <c r="H345" s="222"/>
      <c r="I345" s="221">
        <v>0</v>
      </c>
      <c r="J345" s="221">
        <v>0</v>
      </c>
      <c r="K345" s="221">
        <v>0</v>
      </c>
      <c r="L345" s="221">
        <v>1000</v>
      </c>
      <c r="M345" s="223"/>
      <c r="N345" s="221">
        <v>0</v>
      </c>
      <c r="O345" s="221">
        <v>0</v>
      </c>
      <c r="P345" s="221">
        <v>0</v>
      </c>
      <c r="Q345" s="221">
        <v>0</v>
      </c>
      <c r="R345" s="221">
        <v>1000</v>
      </c>
      <c r="S345" s="222">
        <v>1536</v>
      </c>
      <c r="T345" s="221">
        <v>1536000</v>
      </c>
      <c r="U345" s="221">
        <v>0</v>
      </c>
      <c r="V345" s="221">
        <v>0</v>
      </c>
      <c r="W345" s="221">
        <v>0</v>
      </c>
      <c r="X345" s="221">
        <v>0</v>
      </c>
      <c r="Y345" s="221">
        <v>0</v>
      </c>
      <c r="Z345" s="221">
        <v>0</v>
      </c>
      <c r="AA345" s="221">
        <v>0</v>
      </c>
      <c r="AB345" s="221">
        <v>0</v>
      </c>
      <c r="AC345" s="221">
        <v>0</v>
      </c>
      <c r="AD345" s="221">
        <v>0</v>
      </c>
      <c r="AE345" s="220"/>
      <c r="AF345" s="220"/>
      <c r="AG345" s="222">
        <v>0</v>
      </c>
      <c r="AH345" s="224">
        <v>2</v>
      </c>
      <c r="AI345" s="224">
        <v>30</v>
      </c>
      <c r="AJ345" s="224">
        <v>2</v>
      </c>
      <c r="AK345" s="224">
        <v>360</v>
      </c>
      <c r="AL345" s="220"/>
      <c r="AM345" s="222"/>
      <c r="AN345" s="220"/>
      <c r="AO345" s="222"/>
      <c r="AP345" s="222">
        <v>0</v>
      </c>
      <c r="AQ345" s="222">
        <v>0</v>
      </c>
      <c r="AR345" s="224">
        <v>0</v>
      </c>
      <c r="AS345" s="224">
        <v>0</v>
      </c>
      <c r="AT345" s="221">
        <v>0</v>
      </c>
      <c r="AU345" s="221">
        <v>0</v>
      </c>
      <c r="AV345" s="221">
        <v>0</v>
      </c>
      <c r="AW345" s="221">
        <v>0</v>
      </c>
      <c r="AX345" s="221">
        <v>0</v>
      </c>
      <c r="AY345" s="221">
        <v>0</v>
      </c>
      <c r="AZ345" s="221">
        <v>0</v>
      </c>
      <c r="BA345" s="221">
        <v>0</v>
      </c>
      <c r="BB345" s="221">
        <v>0</v>
      </c>
      <c r="BC345" s="221">
        <v>0</v>
      </c>
      <c r="BD345" s="221">
        <v>0</v>
      </c>
      <c r="BE345" s="221">
        <v>0</v>
      </c>
      <c r="BF345" s="221">
        <v>0</v>
      </c>
      <c r="BG345" s="221">
        <v>0</v>
      </c>
      <c r="BH345" s="221">
        <v>0</v>
      </c>
      <c r="BI345" s="221">
        <v>0</v>
      </c>
      <c r="BJ345" s="221">
        <v>0</v>
      </c>
      <c r="BK345" s="221">
        <v>0</v>
      </c>
      <c r="BL345" s="221">
        <v>0</v>
      </c>
      <c r="BM345" s="221">
        <v>0</v>
      </c>
      <c r="BN345" s="221">
        <v>0</v>
      </c>
      <c r="BO345" s="221">
        <v>0</v>
      </c>
      <c r="BP345" s="221">
        <v>0</v>
      </c>
      <c r="BQ345" s="213" t="s">
        <v>102</v>
      </c>
    </row>
    <row r="346" spans="1:69" x14ac:dyDescent="0.3">
      <c r="A346" s="220">
        <v>46506</v>
      </c>
      <c r="B346" s="221">
        <v>1000</v>
      </c>
      <c r="C346" s="222"/>
      <c r="D346" s="221">
        <v>1000</v>
      </c>
      <c r="E346" s="222"/>
      <c r="F346" s="222"/>
      <c r="G346" s="222">
        <v>1</v>
      </c>
      <c r="H346" s="222"/>
      <c r="I346" s="221">
        <v>0</v>
      </c>
      <c r="J346" s="221">
        <v>0</v>
      </c>
      <c r="K346" s="221">
        <v>0</v>
      </c>
      <c r="L346" s="221">
        <v>1000</v>
      </c>
      <c r="M346" s="223"/>
      <c r="N346" s="221">
        <v>0</v>
      </c>
      <c r="O346" s="221">
        <v>0</v>
      </c>
      <c r="P346" s="221">
        <v>0</v>
      </c>
      <c r="Q346" s="221">
        <v>0</v>
      </c>
      <c r="R346" s="221">
        <v>1000</v>
      </c>
      <c r="S346" s="222">
        <v>1536</v>
      </c>
      <c r="T346" s="221">
        <v>1536000</v>
      </c>
      <c r="U346" s="221">
        <v>0</v>
      </c>
      <c r="V346" s="221">
        <v>0</v>
      </c>
      <c r="W346" s="221">
        <v>0</v>
      </c>
      <c r="X346" s="221">
        <v>0</v>
      </c>
      <c r="Y346" s="221">
        <v>0</v>
      </c>
      <c r="Z346" s="221">
        <v>0</v>
      </c>
      <c r="AA346" s="221">
        <v>0</v>
      </c>
      <c r="AB346" s="221">
        <v>0</v>
      </c>
      <c r="AC346" s="221">
        <v>0</v>
      </c>
      <c r="AD346" s="221">
        <v>0</v>
      </c>
      <c r="AE346" s="220"/>
      <c r="AF346" s="220"/>
      <c r="AG346" s="222">
        <v>0</v>
      </c>
      <c r="AH346" s="224">
        <v>3</v>
      </c>
      <c r="AI346" s="224">
        <v>30</v>
      </c>
      <c r="AJ346" s="224">
        <v>3</v>
      </c>
      <c r="AK346" s="224">
        <v>360</v>
      </c>
      <c r="AL346" s="220"/>
      <c r="AM346" s="222"/>
      <c r="AN346" s="220"/>
      <c r="AO346" s="222"/>
      <c r="AP346" s="222">
        <v>0</v>
      </c>
      <c r="AQ346" s="222">
        <v>0</v>
      </c>
      <c r="AR346" s="224">
        <v>0</v>
      </c>
      <c r="AS346" s="224">
        <v>0</v>
      </c>
      <c r="AT346" s="221">
        <v>0</v>
      </c>
      <c r="AU346" s="221">
        <v>0</v>
      </c>
      <c r="AV346" s="221">
        <v>0</v>
      </c>
      <c r="AW346" s="221">
        <v>0</v>
      </c>
      <c r="AX346" s="221">
        <v>0</v>
      </c>
      <c r="AY346" s="221">
        <v>0</v>
      </c>
      <c r="AZ346" s="221">
        <v>0</v>
      </c>
      <c r="BA346" s="221">
        <v>0</v>
      </c>
      <c r="BB346" s="221">
        <v>0</v>
      </c>
      <c r="BC346" s="221">
        <v>0</v>
      </c>
      <c r="BD346" s="221">
        <v>0</v>
      </c>
      <c r="BE346" s="221">
        <v>0</v>
      </c>
      <c r="BF346" s="221">
        <v>0</v>
      </c>
      <c r="BG346" s="221">
        <v>0</v>
      </c>
      <c r="BH346" s="221">
        <v>0</v>
      </c>
      <c r="BI346" s="221">
        <v>0</v>
      </c>
      <c r="BJ346" s="221">
        <v>0</v>
      </c>
      <c r="BK346" s="221">
        <v>0</v>
      </c>
      <c r="BL346" s="221">
        <v>0</v>
      </c>
      <c r="BM346" s="221">
        <v>0</v>
      </c>
      <c r="BN346" s="221">
        <v>0</v>
      </c>
      <c r="BO346" s="221">
        <v>0</v>
      </c>
      <c r="BP346" s="221">
        <v>0</v>
      </c>
      <c r="BQ346" s="213" t="s">
        <v>102</v>
      </c>
    </row>
    <row r="347" spans="1:69" x14ac:dyDescent="0.3">
      <c r="A347" s="220">
        <v>46507</v>
      </c>
      <c r="B347" s="221">
        <v>1000</v>
      </c>
      <c r="C347" s="222"/>
      <c r="D347" s="221">
        <v>1000</v>
      </c>
      <c r="E347" s="222"/>
      <c r="F347" s="222"/>
      <c r="G347" s="222">
        <v>1</v>
      </c>
      <c r="H347" s="222"/>
      <c r="I347" s="221">
        <v>0</v>
      </c>
      <c r="J347" s="221">
        <v>0</v>
      </c>
      <c r="K347" s="221">
        <v>0</v>
      </c>
      <c r="L347" s="221">
        <v>1000</v>
      </c>
      <c r="M347" s="223"/>
      <c r="N347" s="221">
        <v>0</v>
      </c>
      <c r="O347" s="221">
        <v>0</v>
      </c>
      <c r="P347" s="221">
        <v>0</v>
      </c>
      <c r="Q347" s="221">
        <v>0</v>
      </c>
      <c r="R347" s="221">
        <v>1000</v>
      </c>
      <c r="S347" s="222">
        <v>1536</v>
      </c>
      <c r="T347" s="221">
        <v>1536000</v>
      </c>
      <c r="U347" s="221">
        <v>0</v>
      </c>
      <c r="V347" s="221">
        <v>0</v>
      </c>
      <c r="W347" s="221">
        <v>0</v>
      </c>
      <c r="X347" s="221">
        <v>0</v>
      </c>
      <c r="Y347" s="221">
        <v>0</v>
      </c>
      <c r="Z347" s="221">
        <v>0</v>
      </c>
      <c r="AA347" s="221">
        <v>0</v>
      </c>
      <c r="AB347" s="221">
        <v>0</v>
      </c>
      <c r="AC347" s="221">
        <v>0</v>
      </c>
      <c r="AD347" s="221">
        <v>0</v>
      </c>
      <c r="AE347" s="220"/>
      <c r="AF347" s="220"/>
      <c r="AG347" s="222">
        <v>0</v>
      </c>
      <c r="AH347" s="224">
        <v>4</v>
      </c>
      <c r="AI347" s="224">
        <v>30</v>
      </c>
      <c r="AJ347" s="224">
        <v>4</v>
      </c>
      <c r="AK347" s="224">
        <v>360</v>
      </c>
      <c r="AL347" s="220"/>
      <c r="AM347" s="222"/>
      <c r="AN347" s="220"/>
      <c r="AO347" s="222"/>
      <c r="AP347" s="222">
        <v>0</v>
      </c>
      <c r="AQ347" s="222">
        <v>0</v>
      </c>
      <c r="AR347" s="224">
        <v>0</v>
      </c>
      <c r="AS347" s="224">
        <v>0</v>
      </c>
      <c r="AT347" s="221">
        <v>0</v>
      </c>
      <c r="AU347" s="221">
        <v>0</v>
      </c>
      <c r="AV347" s="221">
        <v>0</v>
      </c>
      <c r="AW347" s="221">
        <v>0</v>
      </c>
      <c r="AX347" s="221">
        <v>0</v>
      </c>
      <c r="AY347" s="221">
        <v>0</v>
      </c>
      <c r="AZ347" s="221">
        <v>0</v>
      </c>
      <c r="BA347" s="221">
        <v>0</v>
      </c>
      <c r="BB347" s="221">
        <v>0</v>
      </c>
      <c r="BC347" s="221">
        <v>0</v>
      </c>
      <c r="BD347" s="221">
        <v>0</v>
      </c>
      <c r="BE347" s="221">
        <v>0</v>
      </c>
      <c r="BF347" s="221">
        <v>0</v>
      </c>
      <c r="BG347" s="221">
        <v>0</v>
      </c>
      <c r="BH347" s="221">
        <v>0</v>
      </c>
      <c r="BI347" s="221">
        <v>0</v>
      </c>
      <c r="BJ347" s="221">
        <v>0</v>
      </c>
      <c r="BK347" s="221">
        <v>0</v>
      </c>
      <c r="BL347" s="221">
        <v>0</v>
      </c>
      <c r="BM347" s="221">
        <v>0</v>
      </c>
      <c r="BN347" s="221">
        <v>0</v>
      </c>
      <c r="BO347" s="221">
        <v>0</v>
      </c>
      <c r="BP347" s="221">
        <v>0</v>
      </c>
      <c r="BQ347" s="213" t="s">
        <v>102</v>
      </c>
    </row>
    <row r="348" spans="1:69" x14ac:dyDescent="0.3">
      <c r="A348" s="220">
        <v>46508</v>
      </c>
      <c r="B348" s="221">
        <v>1000</v>
      </c>
      <c r="C348" s="222"/>
      <c r="D348" s="221">
        <v>1000</v>
      </c>
      <c r="E348" s="222"/>
      <c r="F348" s="222"/>
      <c r="G348" s="222">
        <v>1</v>
      </c>
      <c r="H348" s="222"/>
      <c r="I348" s="221">
        <v>0</v>
      </c>
      <c r="J348" s="221">
        <v>0</v>
      </c>
      <c r="K348" s="221">
        <v>0</v>
      </c>
      <c r="L348" s="221">
        <v>1000</v>
      </c>
      <c r="M348" s="223"/>
      <c r="N348" s="221">
        <v>0</v>
      </c>
      <c r="O348" s="221">
        <v>0</v>
      </c>
      <c r="P348" s="221">
        <v>0</v>
      </c>
      <c r="Q348" s="221">
        <v>0</v>
      </c>
      <c r="R348" s="221">
        <v>1000</v>
      </c>
      <c r="S348" s="222">
        <v>1536</v>
      </c>
      <c r="T348" s="221">
        <v>1536000</v>
      </c>
      <c r="U348" s="221">
        <v>0</v>
      </c>
      <c r="V348" s="221">
        <v>0</v>
      </c>
      <c r="W348" s="221">
        <v>0</v>
      </c>
      <c r="X348" s="221">
        <v>0</v>
      </c>
      <c r="Y348" s="221">
        <v>0</v>
      </c>
      <c r="Z348" s="221">
        <v>0</v>
      </c>
      <c r="AA348" s="221">
        <v>0</v>
      </c>
      <c r="AB348" s="221">
        <v>0</v>
      </c>
      <c r="AC348" s="221">
        <v>0</v>
      </c>
      <c r="AD348" s="221">
        <v>0</v>
      </c>
      <c r="AE348" s="220"/>
      <c r="AF348" s="220"/>
      <c r="AG348" s="222">
        <v>0</v>
      </c>
      <c r="AH348" s="224">
        <v>5</v>
      </c>
      <c r="AI348" s="224">
        <v>30</v>
      </c>
      <c r="AJ348" s="224">
        <v>5</v>
      </c>
      <c r="AK348" s="224">
        <v>360</v>
      </c>
      <c r="AL348" s="220"/>
      <c r="AM348" s="222"/>
      <c r="AN348" s="220"/>
      <c r="AO348" s="222"/>
      <c r="AP348" s="222">
        <v>0</v>
      </c>
      <c r="AQ348" s="222">
        <v>0</v>
      </c>
      <c r="AR348" s="224">
        <v>0</v>
      </c>
      <c r="AS348" s="224">
        <v>0</v>
      </c>
      <c r="AT348" s="221">
        <v>0</v>
      </c>
      <c r="AU348" s="221">
        <v>0</v>
      </c>
      <c r="AV348" s="221">
        <v>0</v>
      </c>
      <c r="AW348" s="221">
        <v>0</v>
      </c>
      <c r="AX348" s="221">
        <v>0</v>
      </c>
      <c r="AY348" s="221">
        <v>0</v>
      </c>
      <c r="AZ348" s="221">
        <v>0</v>
      </c>
      <c r="BA348" s="221">
        <v>0</v>
      </c>
      <c r="BB348" s="221">
        <v>0</v>
      </c>
      <c r="BC348" s="221">
        <v>0</v>
      </c>
      <c r="BD348" s="221">
        <v>0</v>
      </c>
      <c r="BE348" s="221">
        <v>0</v>
      </c>
      <c r="BF348" s="221">
        <v>0</v>
      </c>
      <c r="BG348" s="221">
        <v>0</v>
      </c>
      <c r="BH348" s="221">
        <v>0</v>
      </c>
      <c r="BI348" s="221">
        <v>0</v>
      </c>
      <c r="BJ348" s="221">
        <v>0</v>
      </c>
      <c r="BK348" s="221">
        <v>0</v>
      </c>
      <c r="BL348" s="221">
        <v>0</v>
      </c>
      <c r="BM348" s="221">
        <v>0</v>
      </c>
      <c r="BN348" s="221">
        <v>0</v>
      </c>
      <c r="BO348" s="221">
        <v>0</v>
      </c>
      <c r="BP348" s="221">
        <v>0</v>
      </c>
      <c r="BQ348" s="213" t="s">
        <v>102</v>
      </c>
    </row>
    <row r="349" spans="1:69" x14ac:dyDescent="0.3">
      <c r="A349" s="220">
        <v>46509</v>
      </c>
      <c r="B349" s="221">
        <v>1000</v>
      </c>
      <c r="C349" s="222"/>
      <c r="D349" s="221">
        <v>1000</v>
      </c>
      <c r="E349" s="222"/>
      <c r="F349" s="222"/>
      <c r="G349" s="222">
        <v>1</v>
      </c>
      <c r="H349" s="222"/>
      <c r="I349" s="221">
        <v>0</v>
      </c>
      <c r="J349" s="221">
        <v>0</v>
      </c>
      <c r="K349" s="221">
        <v>0</v>
      </c>
      <c r="L349" s="221">
        <v>1000</v>
      </c>
      <c r="M349" s="223"/>
      <c r="N349" s="221">
        <v>0</v>
      </c>
      <c r="O349" s="221">
        <v>0</v>
      </c>
      <c r="P349" s="221">
        <v>0</v>
      </c>
      <c r="Q349" s="221">
        <v>0</v>
      </c>
      <c r="R349" s="221">
        <v>1000</v>
      </c>
      <c r="S349" s="222">
        <v>1536</v>
      </c>
      <c r="T349" s="221">
        <v>1536000</v>
      </c>
      <c r="U349" s="221">
        <v>0</v>
      </c>
      <c r="V349" s="221">
        <v>0</v>
      </c>
      <c r="W349" s="221">
        <v>0</v>
      </c>
      <c r="X349" s="221">
        <v>0</v>
      </c>
      <c r="Y349" s="221">
        <v>0</v>
      </c>
      <c r="Z349" s="221">
        <v>0</v>
      </c>
      <c r="AA349" s="221">
        <v>0</v>
      </c>
      <c r="AB349" s="221">
        <v>0</v>
      </c>
      <c r="AC349" s="221">
        <v>0</v>
      </c>
      <c r="AD349" s="221">
        <v>0</v>
      </c>
      <c r="AE349" s="220"/>
      <c r="AF349" s="220"/>
      <c r="AG349" s="222">
        <v>0</v>
      </c>
      <c r="AH349" s="224">
        <v>6</v>
      </c>
      <c r="AI349" s="224">
        <v>30</v>
      </c>
      <c r="AJ349" s="224">
        <v>6</v>
      </c>
      <c r="AK349" s="224">
        <v>360</v>
      </c>
      <c r="AL349" s="220"/>
      <c r="AM349" s="222"/>
      <c r="AN349" s="220"/>
      <c r="AO349" s="222"/>
      <c r="AP349" s="222">
        <v>0</v>
      </c>
      <c r="AQ349" s="222">
        <v>0</v>
      </c>
      <c r="AR349" s="224">
        <v>0</v>
      </c>
      <c r="AS349" s="224">
        <v>0</v>
      </c>
      <c r="AT349" s="221">
        <v>0</v>
      </c>
      <c r="AU349" s="221">
        <v>0</v>
      </c>
      <c r="AV349" s="221">
        <v>0</v>
      </c>
      <c r="AW349" s="221">
        <v>0</v>
      </c>
      <c r="AX349" s="221">
        <v>0</v>
      </c>
      <c r="AY349" s="221">
        <v>0</v>
      </c>
      <c r="AZ349" s="221">
        <v>0</v>
      </c>
      <c r="BA349" s="221">
        <v>0</v>
      </c>
      <c r="BB349" s="221">
        <v>0</v>
      </c>
      <c r="BC349" s="221">
        <v>0</v>
      </c>
      <c r="BD349" s="221">
        <v>0</v>
      </c>
      <c r="BE349" s="221">
        <v>0</v>
      </c>
      <c r="BF349" s="221">
        <v>0</v>
      </c>
      <c r="BG349" s="221">
        <v>0</v>
      </c>
      <c r="BH349" s="221">
        <v>0</v>
      </c>
      <c r="BI349" s="221">
        <v>0</v>
      </c>
      <c r="BJ349" s="221">
        <v>0</v>
      </c>
      <c r="BK349" s="221">
        <v>0</v>
      </c>
      <c r="BL349" s="221">
        <v>0</v>
      </c>
      <c r="BM349" s="221">
        <v>0</v>
      </c>
      <c r="BN349" s="221">
        <v>0</v>
      </c>
      <c r="BO349" s="221">
        <v>0</v>
      </c>
      <c r="BP349" s="221">
        <v>0</v>
      </c>
      <c r="BQ349" s="213" t="s">
        <v>102</v>
      </c>
    </row>
    <row r="350" spans="1:69" x14ac:dyDescent="0.3">
      <c r="A350" s="220">
        <v>46510</v>
      </c>
      <c r="B350" s="221">
        <v>1000</v>
      </c>
      <c r="C350" s="222"/>
      <c r="D350" s="221">
        <v>1000</v>
      </c>
      <c r="E350" s="222"/>
      <c r="F350" s="222"/>
      <c r="G350" s="222">
        <v>1</v>
      </c>
      <c r="H350" s="222"/>
      <c r="I350" s="221">
        <v>0</v>
      </c>
      <c r="J350" s="221">
        <v>0</v>
      </c>
      <c r="K350" s="221">
        <v>0</v>
      </c>
      <c r="L350" s="221">
        <v>1000</v>
      </c>
      <c r="M350" s="223"/>
      <c r="N350" s="221">
        <v>0</v>
      </c>
      <c r="O350" s="221">
        <v>0</v>
      </c>
      <c r="P350" s="221">
        <v>0</v>
      </c>
      <c r="Q350" s="221">
        <v>0</v>
      </c>
      <c r="R350" s="221">
        <v>1000</v>
      </c>
      <c r="S350" s="222">
        <v>1536</v>
      </c>
      <c r="T350" s="221">
        <v>1536000</v>
      </c>
      <c r="U350" s="221">
        <v>0</v>
      </c>
      <c r="V350" s="221">
        <v>0</v>
      </c>
      <c r="W350" s="221">
        <v>0</v>
      </c>
      <c r="X350" s="221">
        <v>0</v>
      </c>
      <c r="Y350" s="221">
        <v>0</v>
      </c>
      <c r="Z350" s="221">
        <v>0</v>
      </c>
      <c r="AA350" s="221">
        <v>0</v>
      </c>
      <c r="AB350" s="221">
        <v>0</v>
      </c>
      <c r="AC350" s="221">
        <v>0</v>
      </c>
      <c r="AD350" s="221">
        <v>0</v>
      </c>
      <c r="AE350" s="220"/>
      <c r="AF350" s="220"/>
      <c r="AG350" s="222">
        <v>0</v>
      </c>
      <c r="AH350" s="224">
        <v>7</v>
      </c>
      <c r="AI350" s="224">
        <v>30</v>
      </c>
      <c r="AJ350" s="224">
        <v>7</v>
      </c>
      <c r="AK350" s="224">
        <v>360</v>
      </c>
      <c r="AL350" s="220"/>
      <c r="AM350" s="222"/>
      <c r="AN350" s="220"/>
      <c r="AO350" s="222"/>
      <c r="AP350" s="222">
        <v>0</v>
      </c>
      <c r="AQ350" s="222">
        <v>0</v>
      </c>
      <c r="AR350" s="224">
        <v>0</v>
      </c>
      <c r="AS350" s="224">
        <v>0</v>
      </c>
      <c r="AT350" s="221">
        <v>0</v>
      </c>
      <c r="AU350" s="221">
        <v>0</v>
      </c>
      <c r="AV350" s="221">
        <v>0</v>
      </c>
      <c r="AW350" s="221">
        <v>0</v>
      </c>
      <c r="AX350" s="221">
        <v>0</v>
      </c>
      <c r="AY350" s="221">
        <v>0</v>
      </c>
      <c r="AZ350" s="221">
        <v>0</v>
      </c>
      <c r="BA350" s="221">
        <v>0</v>
      </c>
      <c r="BB350" s="221">
        <v>0</v>
      </c>
      <c r="BC350" s="221">
        <v>0</v>
      </c>
      <c r="BD350" s="221">
        <v>0</v>
      </c>
      <c r="BE350" s="221">
        <v>0</v>
      </c>
      <c r="BF350" s="221">
        <v>0</v>
      </c>
      <c r="BG350" s="221">
        <v>0</v>
      </c>
      <c r="BH350" s="221">
        <v>0</v>
      </c>
      <c r="BI350" s="221">
        <v>0</v>
      </c>
      <c r="BJ350" s="221">
        <v>0</v>
      </c>
      <c r="BK350" s="221">
        <v>0</v>
      </c>
      <c r="BL350" s="221">
        <v>0</v>
      </c>
      <c r="BM350" s="221">
        <v>0</v>
      </c>
      <c r="BN350" s="221">
        <v>0</v>
      </c>
      <c r="BO350" s="221">
        <v>0</v>
      </c>
      <c r="BP350" s="221">
        <v>0</v>
      </c>
      <c r="BQ350" s="213" t="s">
        <v>102</v>
      </c>
    </row>
    <row r="351" spans="1:69" x14ac:dyDescent="0.3">
      <c r="A351" s="220">
        <v>46511</v>
      </c>
      <c r="B351" s="221">
        <v>1000</v>
      </c>
      <c r="C351" s="222"/>
      <c r="D351" s="221">
        <v>1000</v>
      </c>
      <c r="E351" s="222"/>
      <c r="F351" s="222"/>
      <c r="G351" s="222">
        <v>1</v>
      </c>
      <c r="H351" s="222"/>
      <c r="I351" s="221">
        <v>0</v>
      </c>
      <c r="J351" s="221">
        <v>0</v>
      </c>
      <c r="K351" s="221">
        <v>0</v>
      </c>
      <c r="L351" s="221">
        <v>1000</v>
      </c>
      <c r="M351" s="223"/>
      <c r="N351" s="221">
        <v>0</v>
      </c>
      <c r="O351" s="221">
        <v>0</v>
      </c>
      <c r="P351" s="221">
        <v>0</v>
      </c>
      <c r="Q351" s="221">
        <v>0</v>
      </c>
      <c r="R351" s="221">
        <v>1000</v>
      </c>
      <c r="S351" s="222">
        <v>1536</v>
      </c>
      <c r="T351" s="221">
        <v>1536000</v>
      </c>
      <c r="U351" s="221">
        <v>0</v>
      </c>
      <c r="V351" s="221">
        <v>0</v>
      </c>
      <c r="W351" s="221">
        <v>0</v>
      </c>
      <c r="X351" s="221">
        <v>0</v>
      </c>
      <c r="Y351" s="221">
        <v>0</v>
      </c>
      <c r="Z351" s="221">
        <v>0</v>
      </c>
      <c r="AA351" s="221">
        <v>0</v>
      </c>
      <c r="AB351" s="221">
        <v>0</v>
      </c>
      <c r="AC351" s="221">
        <v>0</v>
      </c>
      <c r="AD351" s="221">
        <v>0</v>
      </c>
      <c r="AE351" s="220"/>
      <c r="AF351" s="220"/>
      <c r="AG351" s="222">
        <v>0</v>
      </c>
      <c r="AH351" s="224">
        <v>8</v>
      </c>
      <c r="AI351" s="224">
        <v>30</v>
      </c>
      <c r="AJ351" s="224">
        <v>8</v>
      </c>
      <c r="AK351" s="224">
        <v>360</v>
      </c>
      <c r="AL351" s="220"/>
      <c r="AM351" s="222"/>
      <c r="AN351" s="220"/>
      <c r="AO351" s="222"/>
      <c r="AP351" s="222">
        <v>0</v>
      </c>
      <c r="AQ351" s="222">
        <v>0</v>
      </c>
      <c r="AR351" s="224">
        <v>0</v>
      </c>
      <c r="AS351" s="224">
        <v>0</v>
      </c>
      <c r="AT351" s="221">
        <v>0</v>
      </c>
      <c r="AU351" s="221">
        <v>0</v>
      </c>
      <c r="AV351" s="221">
        <v>0</v>
      </c>
      <c r="AW351" s="221">
        <v>0</v>
      </c>
      <c r="AX351" s="221">
        <v>0</v>
      </c>
      <c r="AY351" s="221">
        <v>0</v>
      </c>
      <c r="AZ351" s="221">
        <v>0</v>
      </c>
      <c r="BA351" s="221">
        <v>0</v>
      </c>
      <c r="BB351" s="221">
        <v>0</v>
      </c>
      <c r="BC351" s="221">
        <v>0</v>
      </c>
      <c r="BD351" s="221">
        <v>0</v>
      </c>
      <c r="BE351" s="221">
        <v>0</v>
      </c>
      <c r="BF351" s="221">
        <v>0</v>
      </c>
      <c r="BG351" s="221">
        <v>0</v>
      </c>
      <c r="BH351" s="221">
        <v>0</v>
      </c>
      <c r="BI351" s="221">
        <v>0</v>
      </c>
      <c r="BJ351" s="221">
        <v>0</v>
      </c>
      <c r="BK351" s="221">
        <v>0</v>
      </c>
      <c r="BL351" s="221">
        <v>0</v>
      </c>
      <c r="BM351" s="221">
        <v>0</v>
      </c>
      <c r="BN351" s="221">
        <v>0</v>
      </c>
      <c r="BO351" s="221">
        <v>0</v>
      </c>
      <c r="BP351" s="221">
        <v>0</v>
      </c>
      <c r="BQ351" s="213" t="s">
        <v>102</v>
      </c>
    </row>
    <row r="352" spans="1:69" x14ac:dyDescent="0.3">
      <c r="A352" s="220">
        <v>46512</v>
      </c>
      <c r="B352" s="221">
        <v>1000</v>
      </c>
      <c r="C352" s="222"/>
      <c r="D352" s="221">
        <v>1000</v>
      </c>
      <c r="E352" s="222"/>
      <c r="F352" s="222"/>
      <c r="G352" s="222">
        <v>1</v>
      </c>
      <c r="H352" s="222"/>
      <c r="I352" s="221">
        <v>0</v>
      </c>
      <c r="J352" s="221">
        <v>0</v>
      </c>
      <c r="K352" s="221">
        <v>0</v>
      </c>
      <c r="L352" s="221">
        <v>1000</v>
      </c>
      <c r="M352" s="223"/>
      <c r="N352" s="221">
        <v>0</v>
      </c>
      <c r="O352" s="221">
        <v>0</v>
      </c>
      <c r="P352" s="221">
        <v>0</v>
      </c>
      <c r="Q352" s="221">
        <v>0</v>
      </c>
      <c r="R352" s="221">
        <v>1000</v>
      </c>
      <c r="S352" s="222">
        <v>1536</v>
      </c>
      <c r="T352" s="221">
        <v>1536000</v>
      </c>
      <c r="U352" s="221">
        <v>0</v>
      </c>
      <c r="V352" s="221">
        <v>0</v>
      </c>
      <c r="W352" s="221">
        <v>0</v>
      </c>
      <c r="X352" s="221">
        <v>0</v>
      </c>
      <c r="Y352" s="221">
        <v>0</v>
      </c>
      <c r="Z352" s="221">
        <v>0</v>
      </c>
      <c r="AA352" s="221">
        <v>0</v>
      </c>
      <c r="AB352" s="221">
        <v>0</v>
      </c>
      <c r="AC352" s="221">
        <v>0</v>
      </c>
      <c r="AD352" s="221">
        <v>0</v>
      </c>
      <c r="AE352" s="220"/>
      <c r="AF352" s="220"/>
      <c r="AG352" s="222">
        <v>0</v>
      </c>
      <c r="AH352" s="224">
        <v>9</v>
      </c>
      <c r="AI352" s="224">
        <v>30</v>
      </c>
      <c r="AJ352" s="224">
        <v>9</v>
      </c>
      <c r="AK352" s="224">
        <v>360</v>
      </c>
      <c r="AL352" s="220"/>
      <c r="AM352" s="222"/>
      <c r="AN352" s="220"/>
      <c r="AO352" s="222"/>
      <c r="AP352" s="222">
        <v>0</v>
      </c>
      <c r="AQ352" s="222">
        <v>0</v>
      </c>
      <c r="AR352" s="224">
        <v>0</v>
      </c>
      <c r="AS352" s="224">
        <v>0</v>
      </c>
      <c r="AT352" s="221">
        <v>0</v>
      </c>
      <c r="AU352" s="221">
        <v>0</v>
      </c>
      <c r="AV352" s="221">
        <v>0</v>
      </c>
      <c r="AW352" s="221">
        <v>0</v>
      </c>
      <c r="AX352" s="221">
        <v>0</v>
      </c>
      <c r="AY352" s="221">
        <v>0</v>
      </c>
      <c r="AZ352" s="221">
        <v>0</v>
      </c>
      <c r="BA352" s="221">
        <v>0</v>
      </c>
      <c r="BB352" s="221">
        <v>0</v>
      </c>
      <c r="BC352" s="221">
        <v>0</v>
      </c>
      <c r="BD352" s="221">
        <v>0</v>
      </c>
      <c r="BE352" s="221">
        <v>0</v>
      </c>
      <c r="BF352" s="221">
        <v>0</v>
      </c>
      <c r="BG352" s="221">
        <v>0</v>
      </c>
      <c r="BH352" s="221">
        <v>0</v>
      </c>
      <c r="BI352" s="221">
        <v>0</v>
      </c>
      <c r="BJ352" s="221">
        <v>0</v>
      </c>
      <c r="BK352" s="221">
        <v>0</v>
      </c>
      <c r="BL352" s="221">
        <v>0</v>
      </c>
      <c r="BM352" s="221">
        <v>0</v>
      </c>
      <c r="BN352" s="221">
        <v>0</v>
      </c>
      <c r="BO352" s="221">
        <v>0</v>
      </c>
      <c r="BP352" s="221">
        <v>0</v>
      </c>
      <c r="BQ352" s="213" t="s">
        <v>102</v>
      </c>
    </row>
    <row r="353" spans="1:69" x14ac:dyDescent="0.3">
      <c r="A353" s="220">
        <v>46513</v>
      </c>
      <c r="B353" s="221">
        <v>1000</v>
      </c>
      <c r="C353" s="222"/>
      <c r="D353" s="221">
        <v>1000</v>
      </c>
      <c r="E353" s="222"/>
      <c r="F353" s="222"/>
      <c r="G353" s="222">
        <v>1</v>
      </c>
      <c r="H353" s="222"/>
      <c r="I353" s="221">
        <v>0</v>
      </c>
      <c r="J353" s="221">
        <v>0</v>
      </c>
      <c r="K353" s="221">
        <v>0</v>
      </c>
      <c r="L353" s="221">
        <v>1000</v>
      </c>
      <c r="M353" s="223"/>
      <c r="N353" s="221">
        <v>0</v>
      </c>
      <c r="O353" s="221">
        <v>0</v>
      </c>
      <c r="P353" s="221">
        <v>0</v>
      </c>
      <c r="Q353" s="221">
        <v>0</v>
      </c>
      <c r="R353" s="221">
        <v>1000</v>
      </c>
      <c r="S353" s="222">
        <v>1536</v>
      </c>
      <c r="T353" s="221">
        <v>1536000</v>
      </c>
      <c r="U353" s="221">
        <v>0</v>
      </c>
      <c r="V353" s="221">
        <v>0</v>
      </c>
      <c r="W353" s="221">
        <v>0</v>
      </c>
      <c r="X353" s="221">
        <v>0</v>
      </c>
      <c r="Y353" s="221">
        <v>0</v>
      </c>
      <c r="Z353" s="221">
        <v>0</v>
      </c>
      <c r="AA353" s="221">
        <v>0</v>
      </c>
      <c r="AB353" s="221">
        <v>0</v>
      </c>
      <c r="AC353" s="221">
        <v>0</v>
      </c>
      <c r="AD353" s="221">
        <v>0</v>
      </c>
      <c r="AE353" s="220"/>
      <c r="AF353" s="220"/>
      <c r="AG353" s="222">
        <v>0</v>
      </c>
      <c r="AH353" s="224">
        <v>10</v>
      </c>
      <c r="AI353" s="224">
        <v>30</v>
      </c>
      <c r="AJ353" s="224">
        <v>10</v>
      </c>
      <c r="AK353" s="224">
        <v>360</v>
      </c>
      <c r="AL353" s="220"/>
      <c r="AM353" s="222"/>
      <c r="AN353" s="220"/>
      <c r="AO353" s="222"/>
      <c r="AP353" s="222">
        <v>0</v>
      </c>
      <c r="AQ353" s="222">
        <v>0</v>
      </c>
      <c r="AR353" s="224">
        <v>0</v>
      </c>
      <c r="AS353" s="224">
        <v>0</v>
      </c>
      <c r="AT353" s="221">
        <v>0</v>
      </c>
      <c r="AU353" s="221">
        <v>0</v>
      </c>
      <c r="AV353" s="221">
        <v>0</v>
      </c>
      <c r="AW353" s="221">
        <v>0</v>
      </c>
      <c r="AX353" s="221">
        <v>0</v>
      </c>
      <c r="AY353" s="221">
        <v>0</v>
      </c>
      <c r="AZ353" s="221">
        <v>0</v>
      </c>
      <c r="BA353" s="221">
        <v>0</v>
      </c>
      <c r="BB353" s="221">
        <v>0</v>
      </c>
      <c r="BC353" s="221">
        <v>0</v>
      </c>
      <c r="BD353" s="221">
        <v>0</v>
      </c>
      <c r="BE353" s="221">
        <v>0</v>
      </c>
      <c r="BF353" s="221">
        <v>0</v>
      </c>
      <c r="BG353" s="221">
        <v>0</v>
      </c>
      <c r="BH353" s="221">
        <v>0</v>
      </c>
      <c r="BI353" s="221">
        <v>0</v>
      </c>
      <c r="BJ353" s="221">
        <v>0</v>
      </c>
      <c r="BK353" s="221">
        <v>0</v>
      </c>
      <c r="BL353" s="221">
        <v>0</v>
      </c>
      <c r="BM353" s="221">
        <v>0</v>
      </c>
      <c r="BN353" s="221">
        <v>0</v>
      </c>
      <c r="BO353" s="221">
        <v>0</v>
      </c>
      <c r="BP353" s="221">
        <v>0</v>
      </c>
      <c r="BQ353" s="213" t="s">
        <v>102</v>
      </c>
    </row>
    <row r="354" spans="1:69" x14ac:dyDescent="0.3">
      <c r="A354" s="220">
        <v>46514</v>
      </c>
      <c r="B354" s="221">
        <v>1000</v>
      </c>
      <c r="C354" s="222"/>
      <c r="D354" s="221">
        <v>1000</v>
      </c>
      <c r="E354" s="222"/>
      <c r="F354" s="222"/>
      <c r="G354" s="222">
        <v>1</v>
      </c>
      <c r="H354" s="222"/>
      <c r="I354" s="221">
        <v>0</v>
      </c>
      <c r="J354" s="221">
        <v>0</v>
      </c>
      <c r="K354" s="221">
        <v>0</v>
      </c>
      <c r="L354" s="221">
        <v>1000</v>
      </c>
      <c r="M354" s="223"/>
      <c r="N354" s="221">
        <v>0</v>
      </c>
      <c r="O354" s="221">
        <v>0</v>
      </c>
      <c r="P354" s="221">
        <v>0</v>
      </c>
      <c r="Q354" s="221">
        <v>0</v>
      </c>
      <c r="R354" s="221">
        <v>1000</v>
      </c>
      <c r="S354" s="222">
        <v>1536</v>
      </c>
      <c r="T354" s="221">
        <v>1536000</v>
      </c>
      <c r="U354" s="221">
        <v>0</v>
      </c>
      <c r="V354" s="221">
        <v>0</v>
      </c>
      <c r="W354" s="221">
        <v>0</v>
      </c>
      <c r="X354" s="221">
        <v>0</v>
      </c>
      <c r="Y354" s="221">
        <v>0</v>
      </c>
      <c r="Z354" s="221">
        <v>0</v>
      </c>
      <c r="AA354" s="221">
        <v>0</v>
      </c>
      <c r="AB354" s="221">
        <v>0</v>
      </c>
      <c r="AC354" s="221">
        <v>0</v>
      </c>
      <c r="AD354" s="221">
        <v>0</v>
      </c>
      <c r="AE354" s="220"/>
      <c r="AF354" s="220"/>
      <c r="AG354" s="222">
        <v>0</v>
      </c>
      <c r="AH354" s="224">
        <v>11</v>
      </c>
      <c r="AI354" s="224">
        <v>30</v>
      </c>
      <c r="AJ354" s="224">
        <v>11</v>
      </c>
      <c r="AK354" s="224">
        <v>360</v>
      </c>
      <c r="AL354" s="220"/>
      <c r="AM354" s="222"/>
      <c r="AN354" s="220"/>
      <c r="AO354" s="222"/>
      <c r="AP354" s="222">
        <v>0</v>
      </c>
      <c r="AQ354" s="222">
        <v>0</v>
      </c>
      <c r="AR354" s="224">
        <v>0</v>
      </c>
      <c r="AS354" s="224">
        <v>0</v>
      </c>
      <c r="AT354" s="221">
        <v>0</v>
      </c>
      <c r="AU354" s="221">
        <v>0</v>
      </c>
      <c r="AV354" s="221">
        <v>0</v>
      </c>
      <c r="AW354" s="221">
        <v>0</v>
      </c>
      <c r="AX354" s="221">
        <v>0</v>
      </c>
      <c r="AY354" s="221">
        <v>0</v>
      </c>
      <c r="AZ354" s="221">
        <v>0</v>
      </c>
      <c r="BA354" s="221">
        <v>0</v>
      </c>
      <c r="BB354" s="221">
        <v>0</v>
      </c>
      <c r="BC354" s="221">
        <v>0</v>
      </c>
      <c r="BD354" s="221">
        <v>0</v>
      </c>
      <c r="BE354" s="221">
        <v>0</v>
      </c>
      <c r="BF354" s="221">
        <v>0</v>
      </c>
      <c r="BG354" s="221">
        <v>0</v>
      </c>
      <c r="BH354" s="221">
        <v>0</v>
      </c>
      <c r="BI354" s="221">
        <v>0</v>
      </c>
      <c r="BJ354" s="221">
        <v>0</v>
      </c>
      <c r="BK354" s="221">
        <v>0</v>
      </c>
      <c r="BL354" s="221">
        <v>0</v>
      </c>
      <c r="BM354" s="221">
        <v>0</v>
      </c>
      <c r="BN354" s="221">
        <v>0</v>
      </c>
      <c r="BO354" s="221">
        <v>0</v>
      </c>
      <c r="BP354" s="221">
        <v>0</v>
      </c>
      <c r="BQ354" s="213" t="s">
        <v>102</v>
      </c>
    </row>
    <row r="355" spans="1:69" x14ac:dyDescent="0.3">
      <c r="A355" s="220">
        <v>46515</v>
      </c>
      <c r="B355" s="221">
        <v>1000</v>
      </c>
      <c r="C355" s="222"/>
      <c r="D355" s="221">
        <v>1000</v>
      </c>
      <c r="E355" s="222"/>
      <c r="F355" s="222"/>
      <c r="G355" s="222">
        <v>1</v>
      </c>
      <c r="H355" s="222"/>
      <c r="I355" s="221">
        <v>0</v>
      </c>
      <c r="J355" s="221">
        <v>0</v>
      </c>
      <c r="K355" s="221">
        <v>0</v>
      </c>
      <c r="L355" s="221">
        <v>1000</v>
      </c>
      <c r="M355" s="223"/>
      <c r="N355" s="221">
        <v>0</v>
      </c>
      <c r="O355" s="221">
        <v>0</v>
      </c>
      <c r="P355" s="221">
        <v>0</v>
      </c>
      <c r="Q355" s="221">
        <v>0</v>
      </c>
      <c r="R355" s="221">
        <v>1000</v>
      </c>
      <c r="S355" s="222">
        <v>1536</v>
      </c>
      <c r="T355" s="221">
        <v>1536000</v>
      </c>
      <c r="U355" s="221">
        <v>0</v>
      </c>
      <c r="V355" s="221">
        <v>0</v>
      </c>
      <c r="W355" s="221">
        <v>0</v>
      </c>
      <c r="X355" s="221">
        <v>0</v>
      </c>
      <c r="Y355" s="221">
        <v>0</v>
      </c>
      <c r="Z355" s="221">
        <v>0</v>
      </c>
      <c r="AA355" s="221">
        <v>0</v>
      </c>
      <c r="AB355" s="221">
        <v>0</v>
      </c>
      <c r="AC355" s="221">
        <v>0</v>
      </c>
      <c r="AD355" s="221">
        <v>0</v>
      </c>
      <c r="AE355" s="220"/>
      <c r="AF355" s="220"/>
      <c r="AG355" s="222">
        <v>0</v>
      </c>
      <c r="AH355" s="224">
        <v>12</v>
      </c>
      <c r="AI355" s="224">
        <v>30</v>
      </c>
      <c r="AJ355" s="224">
        <v>12</v>
      </c>
      <c r="AK355" s="224">
        <v>360</v>
      </c>
      <c r="AL355" s="220"/>
      <c r="AM355" s="222"/>
      <c r="AN355" s="220"/>
      <c r="AO355" s="222"/>
      <c r="AP355" s="222">
        <v>0</v>
      </c>
      <c r="AQ355" s="222">
        <v>0</v>
      </c>
      <c r="AR355" s="224">
        <v>0</v>
      </c>
      <c r="AS355" s="224">
        <v>0</v>
      </c>
      <c r="AT355" s="221">
        <v>0</v>
      </c>
      <c r="AU355" s="221">
        <v>0</v>
      </c>
      <c r="AV355" s="221">
        <v>0</v>
      </c>
      <c r="AW355" s="221">
        <v>0</v>
      </c>
      <c r="AX355" s="221">
        <v>0</v>
      </c>
      <c r="AY355" s="221">
        <v>0</v>
      </c>
      <c r="AZ355" s="221">
        <v>0</v>
      </c>
      <c r="BA355" s="221">
        <v>0</v>
      </c>
      <c r="BB355" s="221">
        <v>0</v>
      </c>
      <c r="BC355" s="221">
        <v>0</v>
      </c>
      <c r="BD355" s="221">
        <v>0</v>
      </c>
      <c r="BE355" s="221">
        <v>0</v>
      </c>
      <c r="BF355" s="221">
        <v>0</v>
      </c>
      <c r="BG355" s="221">
        <v>0</v>
      </c>
      <c r="BH355" s="221">
        <v>0</v>
      </c>
      <c r="BI355" s="221">
        <v>0</v>
      </c>
      <c r="BJ355" s="221">
        <v>0</v>
      </c>
      <c r="BK355" s="221">
        <v>0</v>
      </c>
      <c r="BL355" s="221">
        <v>0</v>
      </c>
      <c r="BM355" s="221">
        <v>0</v>
      </c>
      <c r="BN355" s="221">
        <v>0</v>
      </c>
      <c r="BO355" s="221">
        <v>0</v>
      </c>
      <c r="BP355" s="221">
        <v>0</v>
      </c>
      <c r="BQ355" s="213" t="s">
        <v>102</v>
      </c>
    </row>
    <row r="356" spans="1:69" x14ac:dyDescent="0.3">
      <c r="A356" s="220">
        <v>46516</v>
      </c>
      <c r="B356" s="221">
        <v>1000</v>
      </c>
      <c r="C356" s="222"/>
      <c r="D356" s="221">
        <v>1000</v>
      </c>
      <c r="E356" s="222"/>
      <c r="F356" s="222"/>
      <c r="G356" s="222">
        <v>1</v>
      </c>
      <c r="H356" s="222"/>
      <c r="I356" s="221">
        <v>0</v>
      </c>
      <c r="J356" s="221">
        <v>0</v>
      </c>
      <c r="K356" s="221">
        <v>0</v>
      </c>
      <c r="L356" s="221">
        <v>1000</v>
      </c>
      <c r="M356" s="223"/>
      <c r="N356" s="221">
        <v>0</v>
      </c>
      <c r="O356" s="221">
        <v>0</v>
      </c>
      <c r="P356" s="221">
        <v>0</v>
      </c>
      <c r="Q356" s="221">
        <v>0</v>
      </c>
      <c r="R356" s="221">
        <v>1000</v>
      </c>
      <c r="S356" s="222">
        <v>1536</v>
      </c>
      <c r="T356" s="221">
        <v>1536000</v>
      </c>
      <c r="U356" s="221">
        <v>0</v>
      </c>
      <c r="V356" s="221">
        <v>0</v>
      </c>
      <c r="W356" s="221">
        <v>0</v>
      </c>
      <c r="X356" s="221">
        <v>0</v>
      </c>
      <c r="Y356" s="221">
        <v>0</v>
      </c>
      <c r="Z356" s="221">
        <v>0</v>
      </c>
      <c r="AA356" s="221">
        <v>0</v>
      </c>
      <c r="AB356" s="221">
        <v>0</v>
      </c>
      <c r="AC356" s="221">
        <v>0</v>
      </c>
      <c r="AD356" s="221">
        <v>0</v>
      </c>
      <c r="AE356" s="220"/>
      <c r="AF356" s="220"/>
      <c r="AG356" s="222">
        <v>0</v>
      </c>
      <c r="AH356" s="224">
        <v>13</v>
      </c>
      <c r="AI356" s="224">
        <v>30</v>
      </c>
      <c r="AJ356" s="224">
        <v>13</v>
      </c>
      <c r="AK356" s="224">
        <v>360</v>
      </c>
      <c r="AL356" s="220"/>
      <c r="AM356" s="222"/>
      <c r="AN356" s="220"/>
      <c r="AO356" s="222"/>
      <c r="AP356" s="222">
        <v>0</v>
      </c>
      <c r="AQ356" s="222">
        <v>0</v>
      </c>
      <c r="AR356" s="224">
        <v>0</v>
      </c>
      <c r="AS356" s="224">
        <v>0</v>
      </c>
      <c r="AT356" s="221">
        <v>0</v>
      </c>
      <c r="AU356" s="221">
        <v>0</v>
      </c>
      <c r="AV356" s="221">
        <v>0</v>
      </c>
      <c r="AW356" s="221">
        <v>0</v>
      </c>
      <c r="AX356" s="221">
        <v>0</v>
      </c>
      <c r="AY356" s="221">
        <v>0</v>
      </c>
      <c r="AZ356" s="221">
        <v>0</v>
      </c>
      <c r="BA356" s="221">
        <v>0</v>
      </c>
      <c r="BB356" s="221">
        <v>0</v>
      </c>
      <c r="BC356" s="221">
        <v>0</v>
      </c>
      <c r="BD356" s="221">
        <v>0</v>
      </c>
      <c r="BE356" s="221">
        <v>0</v>
      </c>
      <c r="BF356" s="221">
        <v>0</v>
      </c>
      <c r="BG356" s="221">
        <v>0</v>
      </c>
      <c r="BH356" s="221">
        <v>0</v>
      </c>
      <c r="BI356" s="221">
        <v>0</v>
      </c>
      <c r="BJ356" s="221">
        <v>0</v>
      </c>
      <c r="BK356" s="221">
        <v>0</v>
      </c>
      <c r="BL356" s="221">
        <v>0</v>
      </c>
      <c r="BM356" s="221">
        <v>0</v>
      </c>
      <c r="BN356" s="221">
        <v>0</v>
      </c>
      <c r="BO356" s="221">
        <v>0</v>
      </c>
      <c r="BP356" s="221">
        <v>0</v>
      </c>
      <c r="BQ356" s="213" t="s">
        <v>102</v>
      </c>
    </row>
    <row r="357" spans="1:69" x14ac:dyDescent="0.3">
      <c r="A357" s="220">
        <v>46517</v>
      </c>
      <c r="B357" s="221">
        <v>1000</v>
      </c>
      <c r="C357" s="222"/>
      <c r="D357" s="221">
        <v>1000</v>
      </c>
      <c r="E357" s="222"/>
      <c r="F357" s="222"/>
      <c r="G357" s="222">
        <v>1</v>
      </c>
      <c r="H357" s="222"/>
      <c r="I357" s="221">
        <v>0</v>
      </c>
      <c r="J357" s="221">
        <v>0</v>
      </c>
      <c r="K357" s="221">
        <v>0</v>
      </c>
      <c r="L357" s="221">
        <v>1000</v>
      </c>
      <c r="M357" s="223"/>
      <c r="N357" s="221">
        <v>0</v>
      </c>
      <c r="O357" s="221">
        <v>0</v>
      </c>
      <c r="P357" s="221">
        <v>0</v>
      </c>
      <c r="Q357" s="221">
        <v>0</v>
      </c>
      <c r="R357" s="221">
        <v>1000</v>
      </c>
      <c r="S357" s="222">
        <v>1536</v>
      </c>
      <c r="T357" s="221">
        <v>1536000</v>
      </c>
      <c r="U357" s="221">
        <v>0</v>
      </c>
      <c r="V357" s="221">
        <v>0</v>
      </c>
      <c r="W357" s="221">
        <v>0</v>
      </c>
      <c r="X357" s="221">
        <v>0</v>
      </c>
      <c r="Y357" s="221">
        <v>0</v>
      </c>
      <c r="Z357" s="221">
        <v>0</v>
      </c>
      <c r="AA357" s="221">
        <v>0</v>
      </c>
      <c r="AB357" s="221">
        <v>0</v>
      </c>
      <c r="AC357" s="221">
        <v>0</v>
      </c>
      <c r="AD357" s="221">
        <v>0</v>
      </c>
      <c r="AE357" s="220"/>
      <c r="AF357" s="220"/>
      <c r="AG357" s="222">
        <v>0</v>
      </c>
      <c r="AH357" s="224">
        <v>14</v>
      </c>
      <c r="AI357" s="224">
        <v>30</v>
      </c>
      <c r="AJ357" s="224">
        <v>14</v>
      </c>
      <c r="AK357" s="224">
        <v>360</v>
      </c>
      <c r="AL357" s="220"/>
      <c r="AM357" s="222"/>
      <c r="AN357" s="220"/>
      <c r="AO357" s="222"/>
      <c r="AP357" s="222">
        <v>0</v>
      </c>
      <c r="AQ357" s="222">
        <v>0</v>
      </c>
      <c r="AR357" s="224">
        <v>0</v>
      </c>
      <c r="AS357" s="224">
        <v>0</v>
      </c>
      <c r="AT357" s="221">
        <v>0</v>
      </c>
      <c r="AU357" s="221">
        <v>0</v>
      </c>
      <c r="AV357" s="221">
        <v>0</v>
      </c>
      <c r="AW357" s="221">
        <v>0</v>
      </c>
      <c r="AX357" s="221">
        <v>0</v>
      </c>
      <c r="AY357" s="221">
        <v>0</v>
      </c>
      <c r="AZ357" s="221">
        <v>0</v>
      </c>
      <c r="BA357" s="221">
        <v>0</v>
      </c>
      <c r="BB357" s="221">
        <v>0</v>
      </c>
      <c r="BC357" s="221">
        <v>0</v>
      </c>
      <c r="BD357" s="221">
        <v>0</v>
      </c>
      <c r="BE357" s="221">
        <v>0</v>
      </c>
      <c r="BF357" s="221">
        <v>0</v>
      </c>
      <c r="BG357" s="221">
        <v>0</v>
      </c>
      <c r="BH357" s="221">
        <v>0</v>
      </c>
      <c r="BI357" s="221">
        <v>0</v>
      </c>
      <c r="BJ357" s="221">
        <v>0</v>
      </c>
      <c r="BK357" s="221">
        <v>0</v>
      </c>
      <c r="BL357" s="221">
        <v>0</v>
      </c>
      <c r="BM357" s="221">
        <v>0</v>
      </c>
      <c r="BN357" s="221">
        <v>0</v>
      </c>
      <c r="BO357" s="221">
        <v>0</v>
      </c>
      <c r="BP357" s="221">
        <v>0</v>
      </c>
      <c r="BQ357" s="213" t="s">
        <v>102</v>
      </c>
    </row>
    <row r="358" spans="1:69" x14ac:dyDescent="0.3">
      <c r="A358" s="220">
        <v>46518</v>
      </c>
      <c r="B358" s="221">
        <v>1000</v>
      </c>
      <c r="C358" s="222"/>
      <c r="D358" s="221">
        <v>1000</v>
      </c>
      <c r="E358" s="222"/>
      <c r="F358" s="222"/>
      <c r="G358" s="222">
        <v>1</v>
      </c>
      <c r="H358" s="222"/>
      <c r="I358" s="221">
        <v>0</v>
      </c>
      <c r="J358" s="221">
        <v>0</v>
      </c>
      <c r="K358" s="221">
        <v>0</v>
      </c>
      <c r="L358" s="221">
        <v>1000</v>
      </c>
      <c r="M358" s="223"/>
      <c r="N358" s="221">
        <v>0</v>
      </c>
      <c r="O358" s="221">
        <v>0</v>
      </c>
      <c r="P358" s="221">
        <v>0</v>
      </c>
      <c r="Q358" s="221">
        <v>0</v>
      </c>
      <c r="R358" s="221">
        <v>1000</v>
      </c>
      <c r="S358" s="222">
        <v>1536</v>
      </c>
      <c r="T358" s="221">
        <v>1536000</v>
      </c>
      <c r="U358" s="221">
        <v>0</v>
      </c>
      <c r="V358" s="221">
        <v>0</v>
      </c>
      <c r="W358" s="221">
        <v>0</v>
      </c>
      <c r="X358" s="221">
        <v>0</v>
      </c>
      <c r="Y358" s="221">
        <v>0</v>
      </c>
      <c r="Z358" s="221">
        <v>0</v>
      </c>
      <c r="AA358" s="221">
        <v>0</v>
      </c>
      <c r="AB358" s="221">
        <v>0</v>
      </c>
      <c r="AC358" s="221">
        <v>0</v>
      </c>
      <c r="AD358" s="221">
        <v>0</v>
      </c>
      <c r="AE358" s="220"/>
      <c r="AF358" s="220"/>
      <c r="AG358" s="222">
        <v>0</v>
      </c>
      <c r="AH358" s="224">
        <v>15</v>
      </c>
      <c r="AI358" s="224">
        <v>30</v>
      </c>
      <c r="AJ358" s="224">
        <v>15</v>
      </c>
      <c r="AK358" s="224">
        <v>360</v>
      </c>
      <c r="AL358" s="220"/>
      <c r="AM358" s="222"/>
      <c r="AN358" s="220"/>
      <c r="AO358" s="222"/>
      <c r="AP358" s="222">
        <v>0</v>
      </c>
      <c r="AQ358" s="222">
        <v>0</v>
      </c>
      <c r="AR358" s="224">
        <v>0</v>
      </c>
      <c r="AS358" s="224">
        <v>0</v>
      </c>
      <c r="AT358" s="221">
        <v>0</v>
      </c>
      <c r="AU358" s="221">
        <v>0</v>
      </c>
      <c r="AV358" s="221">
        <v>0</v>
      </c>
      <c r="AW358" s="221">
        <v>0</v>
      </c>
      <c r="AX358" s="221">
        <v>0</v>
      </c>
      <c r="AY358" s="221">
        <v>0</v>
      </c>
      <c r="AZ358" s="221">
        <v>0</v>
      </c>
      <c r="BA358" s="221">
        <v>0</v>
      </c>
      <c r="BB358" s="221">
        <v>0</v>
      </c>
      <c r="BC358" s="221">
        <v>0</v>
      </c>
      <c r="BD358" s="221">
        <v>0</v>
      </c>
      <c r="BE358" s="221">
        <v>0</v>
      </c>
      <c r="BF358" s="221">
        <v>0</v>
      </c>
      <c r="BG358" s="221">
        <v>0</v>
      </c>
      <c r="BH358" s="221">
        <v>0</v>
      </c>
      <c r="BI358" s="221">
        <v>0</v>
      </c>
      <c r="BJ358" s="221">
        <v>0</v>
      </c>
      <c r="BK358" s="221">
        <v>0</v>
      </c>
      <c r="BL358" s="221">
        <v>0</v>
      </c>
      <c r="BM358" s="221">
        <v>0</v>
      </c>
      <c r="BN358" s="221">
        <v>0</v>
      </c>
      <c r="BO358" s="221">
        <v>0</v>
      </c>
      <c r="BP358" s="221">
        <v>0</v>
      </c>
      <c r="BQ358" s="213" t="s">
        <v>102</v>
      </c>
    </row>
    <row r="359" spans="1:69" x14ac:dyDescent="0.3">
      <c r="A359" s="220">
        <v>46519</v>
      </c>
      <c r="B359" s="221">
        <v>1000</v>
      </c>
      <c r="C359" s="222"/>
      <c r="D359" s="221">
        <v>1000</v>
      </c>
      <c r="E359" s="222"/>
      <c r="F359" s="222"/>
      <c r="G359" s="222">
        <v>1</v>
      </c>
      <c r="H359" s="222"/>
      <c r="I359" s="221">
        <v>0</v>
      </c>
      <c r="J359" s="221">
        <v>0</v>
      </c>
      <c r="K359" s="221">
        <v>0</v>
      </c>
      <c r="L359" s="221">
        <v>1000</v>
      </c>
      <c r="M359" s="223"/>
      <c r="N359" s="221">
        <v>0</v>
      </c>
      <c r="O359" s="221">
        <v>0</v>
      </c>
      <c r="P359" s="221">
        <v>0</v>
      </c>
      <c r="Q359" s="221">
        <v>0</v>
      </c>
      <c r="R359" s="221">
        <v>1000</v>
      </c>
      <c r="S359" s="222">
        <v>1536</v>
      </c>
      <c r="T359" s="221">
        <v>1536000</v>
      </c>
      <c r="U359" s="221">
        <v>0</v>
      </c>
      <c r="V359" s="221">
        <v>0</v>
      </c>
      <c r="W359" s="221">
        <v>0</v>
      </c>
      <c r="X359" s="221">
        <v>0</v>
      </c>
      <c r="Y359" s="221">
        <v>0</v>
      </c>
      <c r="Z359" s="221">
        <v>0</v>
      </c>
      <c r="AA359" s="221">
        <v>0</v>
      </c>
      <c r="AB359" s="221">
        <v>0</v>
      </c>
      <c r="AC359" s="221">
        <v>0</v>
      </c>
      <c r="AD359" s="221">
        <v>0</v>
      </c>
      <c r="AE359" s="220"/>
      <c r="AF359" s="220"/>
      <c r="AG359" s="222">
        <v>0</v>
      </c>
      <c r="AH359" s="224">
        <v>16</v>
      </c>
      <c r="AI359" s="224">
        <v>30</v>
      </c>
      <c r="AJ359" s="224">
        <v>16</v>
      </c>
      <c r="AK359" s="224">
        <v>360</v>
      </c>
      <c r="AL359" s="220"/>
      <c r="AM359" s="222"/>
      <c r="AN359" s="220"/>
      <c r="AO359" s="222"/>
      <c r="AP359" s="222">
        <v>0</v>
      </c>
      <c r="AQ359" s="222">
        <v>0</v>
      </c>
      <c r="AR359" s="224">
        <v>0</v>
      </c>
      <c r="AS359" s="224">
        <v>0</v>
      </c>
      <c r="AT359" s="221">
        <v>0</v>
      </c>
      <c r="AU359" s="221">
        <v>0</v>
      </c>
      <c r="AV359" s="221">
        <v>0</v>
      </c>
      <c r="AW359" s="221">
        <v>0</v>
      </c>
      <c r="AX359" s="221">
        <v>0</v>
      </c>
      <c r="AY359" s="221">
        <v>0</v>
      </c>
      <c r="AZ359" s="221">
        <v>0</v>
      </c>
      <c r="BA359" s="221">
        <v>0</v>
      </c>
      <c r="BB359" s="221">
        <v>0</v>
      </c>
      <c r="BC359" s="221">
        <v>0</v>
      </c>
      <c r="BD359" s="221">
        <v>0</v>
      </c>
      <c r="BE359" s="221">
        <v>0</v>
      </c>
      <c r="BF359" s="221">
        <v>0</v>
      </c>
      <c r="BG359" s="221">
        <v>0</v>
      </c>
      <c r="BH359" s="221">
        <v>0</v>
      </c>
      <c r="BI359" s="221">
        <v>0</v>
      </c>
      <c r="BJ359" s="221">
        <v>0</v>
      </c>
      <c r="BK359" s="221">
        <v>0</v>
      </c>
      <c r="BL359" s="221">
        <v>0</v>
      </c>
      <c r="BM359" s="221">
        <v>0</v>
      </c>
      <c r="BN359" s="221">
        <v>0</v>
      </c>
      <c r="BO359" s="221">
        <v>0</v>
      </c>
      <c r="BP359" s="221">
        <v>0</v>
      </c>
      <c r="BQ359" s="213" t="s">
        <v>102</v>
      </c>
    </row>
    <row r="360" spans="1:69" x14ac:dyDescent="0.3">
      <c r="A360" s="220">
        <v>46520</v>
      </c>
      <c r="B360" s="221">
        <v>1000</v>
      </c>
      <c r="C360" s="222"/>
      <c r="D360" s="221">
        <v>1000</v>
      </c>
      <c r="E360" s="222"/>
      <c r="F360" s="222"/>
      <c r="G360" s="222">
        <v>1</v>
      </c>
      <c r="H360" s="222"/>
      <c r="I360" s="221">
        <v>0</v>
      </c>
      <c r="J360" s="221">
        <v>0</v>
      </c>
      <c r="K360" s="221">
        <v>0</v>
      </c>
      <c r="L360" s="221">
        <v>1000</v>
      </c>
      <c r="M360" s="223"/>
      <c r="N360" s="221">
        <v>0</v>
      </c>
      <c r="O360" s="221">
        <v>0</v>
      </c>
      <c r="P360" s="221">
        <v>0</v>
      </c>
      <c r="Q360" s="221">
        <v>0</v>
      </c>
      <c r="R360" s="221">
        <v>1000</v>
      </c>
      <c r="S360" s="222">
        <v>1536</v>
      </c>
      <c r="T360" s="221">
        <v>1536000</v>
      </c>
      <c r="U360" s="221">
        <v>0</v>
      </c>
      <c r="V360" s="221">
        <v>0</v>
      </c>
      <c r="W360" s="221">
        <v>0</v>
      </c>
      <c r="X360" s="221">
        <v>0</v>
      </c>
      <c r="Y360" s="221">
        <v>0</v>
      </c>
      <c r="Z360" s="221">
        <v>0</v>
      </c>
      <c r="AA360" s="221">
        <v>0</v>
      </c>
      <c r="AB360" s="221">
        <v>0</v>
      </c>
      <c r="AC360" s="221">
        <v>0</v>
      </c>
      <c r="AD360" s="221">
        <v>0</v>
      </c>
      <c r="AE360" s="220"/>
      <c r="AF360" s="220"/>
      <c r="AG360" s="222">
        <v>0</v>
      </c>
      <c r="AH360" s="224">
        <v>17</v>
      </c>
      <c r="AI360" s="224">
        <v>30</v>
      </c>
      <c r="AJ360" s="224">
        <v>17</v>
      </c>
      <c r="AK360" s="224">
        <v>360</v>
      </c>
      <c r="AL360" s="220"/>
      <c r="AM360" s="222"/>
      <c r="AN360" s="220"/>
      <c r="AO360" s="222"/>
      <c r="AP360" s="222">
        <v>0</v>
      </c>
      <c r="AQ360" s="222">
        <v>0</v>
      </c>
      <c r="AR360" s="224">
        <v>0</v>
      </c>
      <c r="AS360" s="224">
        <v>0</v>
      </c>
      <c r="AT360" s="221">
        <v>0</v>
      </c>
      <c r="AU360" s="221">
        <v>0</v>
      </c>
      <c r="AV360" s="221">
        <v>0</v>
      </c>
      <c r="AW360" s="221">
        <v>0</v>
      </c>
      <c r="AX360" s="221">
        <v>0</v>
      </c>
      <c r="AY360" s="221">
        <v>0</v>
      </c>
      <c r="AZ360" s="221">
        <v>0</v>
      </c>
      <c r="BA360" s="221">
        <v>0</v>
      </c>
      <c r="BB360" s="221">
        <v>0</v>
      </c>
      <c r="BC360" s="221">
        <v>0</v>
      </c>
      <c r="BD360" s="221">
        <v>0</v>
      </c>
      <c r="BE360" s="221">
        <v>0</v>
      </c>
      <c r="BF360" s="221">
        <v>0</v>
      </c>
      <c r="BG360" s="221">
        <v>0</v>
      </c>
      <c r="BH360" s="221">
        <v>0</v>
      </c>
      <c r="BI360" s="221">
        <v>0</v>
      </c>
      <c r="BJ360" s="221">
        <v>0</v>
      </c>
      <c r="BK360" s="221">
        <v>0</v>
      </c>
      <c r="BL360" s="221">
        <v>0</v>
      </c>
      <c r="BM360" s="221">
        <v>0</v>
      </c>
      <c r="BN360" s="221">
        <v>0</v>
      </c>
      <c r="BO360" s="221">
        <v>0</v>
      </c>
      <c r="BP360" s="221">
        <v>0</v>
      </c>
      <c r="BQ360" s="213" t="s">
        <v>102</v>
      </c>
    </row>
    <row r="361" spans="1:69" x14ac:dyDescent="0.3">
      <c r="A361" s="220">
        <v>46521</v>
      </c>
      <c r="B361" s="221">
        <v>1000</v>
      </c>
      <c r="C361" s="222"/>
      <c r="D361" s="221">
        <v>1000</v>
      </c>
      <c r="E361" s="222"/>
      <c r="F361" s="222"/>
      <c r="G361" s="222">
        <v>1</v>
      </c>
      <c r="H361" s="222"/>
      <c r="I361" s="221">
        <v>0</v>
      </c>
      <c r="J361" s="221">
        <v>0</v>
      </c>
      <c r="K361" s="221">
        <v>0</v>
      </c>
      <c r="L361" s="221">
        <v>1000</v>
      </c>
      <c r="M361" s="223"/>
      <c r="N361" s="221">
        <v>0</v>
      </c>
      <c r="O361" s="221">
        <v>0</v>
      </c>
      <c r="P361" s="221">
        <v>0</v>
      </c>
      <c r="Q361" s="221">
        <v>0</v>
      </c>
      <c r="R361" s="221">
        <v>1000</v>
      </c>
      <c r="S361" s="222">
        <v>1536</v>
      </c>
      <c r="T361" s="221">
        <v>1536000</v>
      </c>
      <c r="U361" s="221">
        <v>0</v>
      </c>
      <c r="V361" s="221">
        <v>0</v>
      </c>
      <c r="W361" s="221">
        <v>0</v>
      </c>
      <c r="X361" s="221">
        <v>0</v>
      </c>
      <c r="Y361" s="221">
        <v>0</v>
      </c>
      <c r="Z361" s="221">
        <v>0</v>
      </c>
      <c r="AA361" s="221">
        <v>0</v>
      </c>
      <c r="AB361" s="221">
        <v>0</v>
      </c>
      <c r="AC361" s="221">
        <v>0</v>
      </c>
      <c r="AD361" s="221">
        <v>0</v>
      </c>
      <c r="AE361" s="220"/>
      <c r="AF361" s="220"/>
      <c r="AG361" s="222">
        <v>0</v>
      </c>
      <c r="AH361" s="224">
        <v>18</v>
      </c>
      <c r="AI361" s="224">
        <v>30</v>
      </c>
      <c r="AJ361" s="224">
        <v>18</v>
      </c>
      <c r="AK361" s="224">
        <v>360</v>
      </c>
      <c r="AL361" s="220"/>
      <c r="AM361" s="222"/>
      <c r="AN361" s="220"/>
      <c r="AO361" s="222"/>
      <c r="AP361" s="222">
        <v>0</v>
      </c>
      <c r="AQ361" s="222">
        <v>0</v>
      </c>
      <c r="AR361" s="224">
        <v>0</v>
      </c>
      <c r="AS361" s="224">
        <v>0</v>
      </c>
      <c r="AT361" s="221">
        <v>0</v>
      </c>
      <c r="AU361" s="221">
        <v>0</v>
      </c>
      <c r="AV361" s="221">
        <v>0</v>
      </c>
      <c r="AW361" s="221">
        <v>0</v>
      </c>
      <c r="AX361" s="221">
        <v>0</v>
      </c>
      <c r="AY361" s="221">
        <v>0</v>
      </c>
      <c r="AZ361" s="221">
        <v>0</v>
      </c>
      <c r="BA361" s="221">
        <v>0</v>
      </c>
      <c r="BB361" s="221">
        <v>0</v>
      </c>
      <c r="BC361" s="221">
        <v>0</v>
      </c>
      <c r="BD361" s="221">
        <v>0</v>
      </c>
      <c r="BE361" s="221">
        <v>0</v>
      </c>
      <c r="BF361" s="221">
        <v>0</v>
      </c>
      <c r="BG361" s="221">
        <v>0</v>
      </c>
      <c r="BH361" s="221">
        <v>0</v>
      </c>
      <c r="BI361" s="221">
        <v>0</v>
      </c>
      <c r="BJ361" s="221">
        <v>0</v>
      </c>
      <c r="BK361" s="221">
        <v>0</v>
      </c>
      <c r="BL361" s="221">
        <v>0</v>
      </c>
      <c r="BM361" s="221">
        <v>0</v>
      </c>
      <c r="BN361" s="221">
        <v>0</v>
      </c>
      <c r="BO361" s="221">
        <v>0</v>
      </c>
      <c r="BP361" s="221">
        <v>0</v>
      </c>
      <c r="BQ361" s="213" t="s">
        <v>102</v>
      </c>
    </row>
    <row r="362" spans="1:69" x14ac:dyDescent="0.3">
      <c r="A362" s="220">
        <v>46522</v>
      </c>
      <c r="B362" s="221">
        <v>1000</v>
      </c>
      <c r="C362" s="222"/>
      <c r="D362" s="221">
        <v>1000</v>
      </c>
      <c r="E362" s="222"/>
      <c r="F362" s="222"/>
      <c r="G362" s="222">
        <v>1</v>
      </c>
      <c r="H362" s="222"/>
      <c r="I362" s="221">
        <v>0</v>
      </c>
      <c r="J362" s="221">
        <v>0</v>
      </c>
      <c r="K362" s="221">
        <v>0</v>
      </c>
      <c r="L362" s="221">
        <v>1000</v>
      </c>
      <c r="M362" s="223"/>
      <c r="N362" s="221">
        <v>0</v>
      </c>
      <c r="O362" s="221">
        <v>0</v>
      </c>
      <c r="P362" s="221">
        <v>0</v>
      </c>
      <c r="Q362" s="221">
        <v>0</v>
      </c>
      <c r="R362" s="221">
        <v>1000</v>
      </c>
      <c r="S362" s="222">
        <v>1536</v>
      </c>
      <c r="T362" s="221">
        <v>1536000</v>
      </c>
      <c r="U362" s="221">
        <v>0</v>
      </c>
      <c r="V362" s="221">
        <v>0</v>
      </c>
      <c r="W362" s="221">
        <v>0</v>
      </c>
      <c r="X362" s="221">
        <v>0</v>
      </c>
      <c r="Y362" s="221">
        <v>0</v>
      </c>
      <c r="Z362" s="221">
        <v>0</v>
      </c>
      <c r="AA362" s="221">
        <v>0</v>
      </c>
      <c r="AB362" s="221">
        <v>0</v>
      </c>
      <c r="AC362" s="221">
        <v>0</v>
      </c>
      <c r="AD362" s="221">
        <v>0</v>
      </c>
      <c r="AE362" s="220"/>
      <c r="AF362" s="220"/>
      <c r="AG362" s="222">
        <v>0</v>
      </c>
      <c r="AH362" s="224">
        <v>19</v>
      </c>
      <c r="AI362" s="224">
        <v>30</v>
      </c>
      <c r="AJ362" s="224">
        <v>19</v>
      </c>
      <c r="AK362" s="224">
        <v>360</v>
      </c>
      <c r="AL362" s="220"/>
      <c r="AM362" s="222"/>
      <c r="AN362" s="220"/>
      <c r="AO362" s="222"/>
      <c r="AP362" s="222">
        <v>0</v>
      </c>
      <c r="AQ362" s="222">
        <v>0</v>
      </c>
      <c r="AR362" s="224">
        <v>0</v>
      </c>
      <c r="AS362" s="224">
        <v>0</v>
      </c>
      <c r="AT362" s="221">
        <v>0</v>
      </c>
      <c r="AU362" s="221">
        <v>0</v>
      </c>
      <c r="AV362" s="221">
        <v>0</v>
      </c>
      <c r="AW362" s="221">
        <v>0</v>
      </c>
      <c r="AX362" s="221">
        <v>0</v>
      </c>
      <c r="AY362" s="221">
        <v>0</v>
      </c>
      <c r="AZ362" s="221">
        <v>0</v>
      </c>
      <c r="BA362" s="221">
        <v>0</v>
      </c>
      <c r="BB362" s="221">
        <v>0</v>
      </c>
      <c r="BC362" s="221">
        <v>0</v>
      </c>
      <c r="BD362" s="221">
        <v>0</v>
      </c>
      <c r="BE362" s="221">
        <v>0</v>
      </c>
      <c r="BF362" s="221">
        <v>0</v>
      </c>
      <c r="BG362" s="221">
        <v>0</v>
      </c>
      <c r="BH362" s="221">
        <v>0</v>
      </c>
      <c r="BI362" s="221">
        <v>0</v>
      </c>
      <c r="BJ362" s="221">
        <v>0</v>
      </c>
      <c r="BK362" s="221">
        <v>0</v>
      </c>
      <c r="BL362" s="221">
        <v>0</v>
      </c>
      <c r="BM362" s="221">
        <v>0</v>
      </c>
      <c r="BN362" s="221">
        <v>0</v>
      </c>
      <c r="BO362" s="221">
        <v>0</v>
      </c>
      <c r="BP362" s="221">
        <v>0</v>
      </c>
      <c r="BQ362" s="213" t="s">
        <v>102</v>
      </c>
    </row>
    <row r="363" spans="1:69" x14ac:dyDescent="0.3">
      <c r="A363" s="220">
        <v>46523</v>
      </c>
      <c r="B363" s="221">
        <v>1000</v>
      </c>
      <c r="C363" s="222"/>
      <c r="D363" s="221">
        <v>1000</v>
      </c>
      <c r="E363" s="222"/>
      <c r="F363" s="222"/>
      <c r="G363" s="222">
        <v>1</v>
      </c>
      <c r="H363" s="222"/>
      <c r="I363" s="221">
        <v>0</v>
      </c>
      <c r="J363" s="221">
        <v>0</v>
      </c>
      <c r="K363" s="221">
        <v>0</v>
      </c>
      <c r="L363" s="221">
        <v>1000</v>
      </c>
      <c r="M363" s="223"/>
      <c r="N363" s="221">
        <v>0</v>
      </c>
      <c r="O363" s="221">
        <v>0</v>
      </c>
      <c r="P363" s="221">
        <v>0</v>
      </c>
      <c r="Q363" s="221">
        <v>0</v>
      </c>
      <c r="R363" s="221">
        <v>1000</v>
      </c>
      <c r="S363" s="222">
        <v>1536</v>
      </c>
      <c r="T363" s="221">
        <v>1536000</v>
      </c>
      <c r="U363" s="221">
        <v>0</v>
      </c>
      <c r="V363" s="221">
        <v>0</v>
      </c>
      <c r="W363" s="221">
        <v>0</v>
      </c>
      <c r="X363" s="221">
        <v>0</v>
      </c>
      <c r="Y363" s="221">
        <v>0</v>
      </c>
      <c r="Z363" s="221">
        <v>0</v>
      </c>
      <c r="AA363" s="221">
        <v>0</v>
      </c>
      <c r="AB363" s="221">
        <v>0</v>
      </c>
      <c r="AC363" s="221">
        <v>0</v>
      </c>
      <c r="AD363" s="221">
        <v>0</v>
      </c>
      <c r="AE363" s="220"/>
      <c r="AF363" s="220"/>
      <c r="AG363" s="222">
        <v>0</v>
      </c>
      <c r="AH363" s="224">
        <v>20</v>
      </c>
      <c r="AI363" s="224">
        <v>30</v>
      </c>
      <c r="AJ363" s="224">
        <v>20</v>
      </c>
      <c r="AK363" s="224">
        <v>360</v>
      </c>
      <c r="AL363" s="220"/>
      <c r="AM363" s="222"/>
      <c r="AN363" s="220"/>
      <c r="AO363" s="222"/>
      <c r="AP363" s="222">
        <v>0</v>
      </c>
      <c r="AQ363" s="222">
        <v>0</v>
      </c>
      <c r="AR363" s="224">
        <v>0</v>
      </c>
      <c r="AS363" s="224">
        <v>0</v>
      </c>
      <c r="AT363" s="221">
        <v>0</v>
      </c>
      <c r="AU363" s="221">
        <v>0</v>
      </c>
      <c r="AV363" s="221">
        <v>0</v>
      </c>
      <c r="AW363" s="221">
        <v>0</v>
      </c>
      <c r="AX363" s="221">
        <v>0</v>
      </c>
      <c r="AY363" s="221">
        <v>0</v>
      </c>
      <c r="AZ363" s="221">
        <v>0</v>
      </c>
      <c r="BA363" s="221">
        <v>0</v>
      </c>
      <c r="BB363" s="221">
        <v>0</v>
      </c>
      <c r="BC363" s="221">
        <v>0</v>
      </c>
      <c r="BD363" s="221">
        <v>0</v>
      </c>
      <c r="BE363" s="221">
        <v>0</v>
      </c>
      <c r="BF363" s="221">
        <v>0</v>
      </c>
      <c r="BG363" s="221">
        <v>0</v>
      </c>
      <c r="BH363" s="221">
        <v>0</v>
      </c>
      <c r="BI363" s="221">
        <v>0</v>
      </c>
      <c r="BJ363" s="221">
        <v>0</v>
      </c>
      <c r="BK363" s="221">
        <v>0</v>
      </c>
      <c r="BL363" s="221">
        <v>0</v>
      </c>
      <c r="BM363" s="221">
        <v>0</v>
      </c>
      <c r="BN363" s="221">
        <v>0</v>
      </c>
      <c r="BO363" s="221">
        <v>0</v>
      </c>
      <c r="BP363" s="221">
        <v>0</v>
      </c>
      <c r="BQ363" s="213" t="s">
        <v>102</v>
      </c>
    </row>
    <row r="364" spans="1:69" x14ac:dyDescent="0.3">
      <c r="A364" s="220">
        <v>46524</v>
      </c>
      <c r="B364" s="221">
        <v>1000</v>
      </c>
      <c r="C364" s="222"/>
      <c r="D364" s="221">
        <v>1000</v>
      </c>
      <c r="E364" s="222"/>
      <c r="F364" s="222"/>
      <c r="G364" s="222">
        <v>1</v>
      </c>
      <c r="H364" s="222"/>
      <c r="I364" s="221">
        <v>0</v>
      </c>
      <c r="J364" s="221">
        <v>0</v>
      </c>
      <c r="K364" s="221">
        <v>0</v>
      </c>
      <c r="L364" s="221">
        <v>1000</v>
      </c>
      <c r="M364" s="223"/>
      <c r="N364" s="221">
        <v>0</v>
      </c>
      <c r="O364" s="221">
        <v>0</v>
      </c>
      <c r="P364" s="221">
        <v>0</v>
      </c>
      <c r="Q364" s="221">
        <v>0</v>
      </c>
      <c r="R364" s="221">
        <v>1000</v>
      </c>
      <c r="S364" s="222">
        <v>1536</v>
      </c>
      <c r="T364" s="221">
        <v>1536000</v>
      </c>
      <c r="U364" s="221">
        <v>0</v>
      </c>
      <c r="V364" s="221">
        <v>0</v>
      </c>
      <c r="W364" s="221">
        <v>0</v>
      </c>
      <c r="X364" s="221">
        <v>0</v>
      </c>
      <c r="Y364" s="221">
        <v>0</v>
      </c>
      <c r="Z364" s="221">
        <v>0</v>
      </c>
      <c r="AA364" s="221">
        <v>0</v>
      </c>
      <c r="AB364" s="221">
        <v>0</v>
      </c>
      <c r="AC364" s="221">
        <v>0</v>
      </c>
      <c r="AD364" s="221">
        <v>0</v>
      </c>
      <c r="AE364" s="220"/>
      <c r="AF364" s="220"/>
      <c r="AG364" s="222">
        <v>0</v>
      </c>
      <c r="AH364" s="224">
        <v>21</v>
      </c>
      <c r="AI364" s="224">
        <v>30</v>
      </c>
      <c r="AJ364" s="224">
        <v>21</v>
      </c>
      <c r="AK364" s="224">
        <v>360</v>
      </c>
      <c r="AL364" s="220"/>
      <c r="AM364" s="222"/>
      <c r="AN364" s="220"/>
      <c r="AO364" s="222"/>
      <c r="AP364" s="222">
        <v>0</v>
      </c>
      <c r="AQ364" s="222">
        <v>0</v>
      </c>
      <c r="AR364" s="224">
        <v>0</v>
      </c>
      <c r="AS364" s="224">
        <v>0</v>
      </c>
      <c r="AT364" s="221">
        <v>0</v>
      </c>
      <c r="AU364" s="221">
        <v>0</v>
      </c>
      <c r="AV364" s="221">
        <v>0</v>
      </c>
      <c r="AW364" s="221">
        <v>0</v>
      </c>
      <c r="AX364" s="221">
        <v>0</v>
      </c>
      <c r="AY364" s="221">
        <v>0</v>
      </c>
      <c r="AZ364" s="221">
        <v>0</v>
      </c>
      <c r="BA364" s="221">
        <v>0</v>
      </c>
      <c r="BB364" s="221">
        <v>0</v>
      </c>
      <c r="BC364" s="221">
        <v>0</v>
      </c>
      <c r="BD364" s="221">
        <v>0</v>
      </c>
      <c r="BE364" s="221">
        <v>0</v>
      </c>
      <c r="BF364" s="221">
        <v>0</v>
      </c>
      <c r="BG364" s="221">
        <v>0</v>
      </c>
      <c r="BH364" s="221">
        <v>0</v>
      </c>
      <c r="BI364" s="221">
        <v>0</v>
      </c>
      <c r="BJ364" s="221">
        <v>0</v>
      </c>
      <c r="BK364" s="221">
        <v>0</v>
      </c>
      <c r="BL364" s="221">
        <v>0</v>
      </c>
      <c r="BM364" s="221">
        <v>0</v>
      </c>
      <c r="BN364" s="221">
        <v>0</v>
      </c>
      <c r="BO364" s="221">
        <v>0</v>
      </c>
      <c r="BP364" s="221">
        <v>0</v>
      </c>
      <c r="BQ364" s="213" t="s">
        <v>102</v>
      </c>
    </row>
    <row r="365" spans="1:69" x14ac:dyDescent="0.3">
      <c r="A365" s="220">
        <v>46525</v>
      </c>
      <c r="B365" s="221">
        <v>1000</v>
      </c>
      <c r="C365" s="222"/>
      <c r="D365" s="221">
        <v>1000</v>
      </c>
      <c r="E365" s="222"/>
      <c r="F365" s="222"/>
      <c r="G365" s="222">
        <v>1</v>
      </c>
      <c r="H365" s="222"/>
      <c r="I365" s="221">
        <v>0</v>
      </c>
      <c r="J365" s="221">
        <v>0</v>
      </c>
      <c r="K365" s="221">
        <v>0</v>
      </c>
      <c r="L365" s="221">
        <v>1000</v>
      </c>
      <c r="M365" s="223"/>
      <c r="N365" s="221">
        <v>0</v>
      </c>
      <c r="O365" s="221">
        <v>0</v>
      </c>
      <c r="P365" s="221">
        <v>0</v>
      </c>
      <c r="Q365" s="221">
        <v>0</v>
      </c>
      <c r="R365" s="221">
        <v>1000</v>
      </c>
      <c r="S365" s="222">
        <v>1536</v>
      </c>
      <c r="T365" s="221">
        <v>1536000</v>
      </c>
      <c r="U365" s="221">
        <v>0</v>
      </c>
      <c r="V365" s="221">
        <v>0</v>
      </c>
      <c r="W365" s="221">
        <v>0</v>
      </c>
      <c r="X365" s="221">
        <v>0</v>
      </c>
      <c r="Y365" s="221">
        <v>0</v>
      </c>
      <c r="Z365" s="221">
        <v>0</v>
      </c>
      <c r="AA365" s="221">
        <v>0</v>
      </c>
      <c r="AB365" s="221">
        <v>0</v>
      </c>
      <c r="AC365" s="221">
        <v>0</v>
      </c>
      <c r="AD365" s="221">
        <v>0</v>
      </c>
      <c r="AE365" s="220"/>
      <c r="AF365" s="220"/>
      <c r="AG365" s="222">
        <v>0</v>
      </c>
      <c r="AH365" s="224">
        <v>22</v>
      </c>
      <c r="AI365" s="224">
        <v>30</v>
      </c>
      <c r="AJ365" s="224">
        <v>22</v>
      </c>
      <c r="AK365" s="224">
        <v>360</v>
      </c>
      <c r="AL365" s="220"/>
      <c r="AM365" s="222"/>
      <c r="AN365" s="220"/>
      <c r="AO365" s="222"/>
      <c r="AP365" s="222">
        <v>0</v>
      </c>
      <c r="AQ365" s="222">
        <v>0</v>
      </c>
      <c r="AR365" s="224">
        <v>0</v>
      </c>
      <c r="AS365" s="224">
        <v>0</v>
      </c>
      <c r="AT365" s="221">
        <v>0</v>
      </c>
      <c r="AU365" s="221">
        <v>0</v>
      </c>
      <c r="AV365" s="221">
        <v>0</v>
      </c>
      <c r="AW365" s="221">
        <v>0</v>
      </c>
      <c r="AX365" s="221">
        <v>0</v>
      </c>
      <c r="AY365" s="221">
        <v>0</v>
      </c>
      <c r="AZ365" s="221">
        <v>0</v>
      </c>
      <c r="BA365" s="221">
        <v>0</v>
      </c>
      <c r="BB365" s="221">
        <v>0</v>
      </c>
      <c r="BC365" s="221">
        <v>0</v>
      </c>
      <c r="BD365" s="221">
        <v>0</v>
      </c>
      <c r="BE365" s="221">
        <v>0</v>
      </c>
      <c r="BF365" s="221">
        <v>0</v>
      </c>
      <c r="BG365" s="221">
        <v>0</v>
      </c>
      <c r="BH365" s="221">
        <v>0</v>
      </c>
      <c r="BI365" s="221">
        <v>0</v>
      </c>
      <c r="BJ365" s="221">
        <v>0</v>
      </c>
      <c r="BK365" s="221">
        <v>0</v>
      </c>
      <c r="BL365" s="221">
        <v>0</v>
      </c>
      <c r="BM365" s="221">
        <v>0</v>
      </c>
      <c r="BN365" s="221">
        <v>0</v>
      </c>
      <c r="BO365" s="221">
        <v>0</v>
      </c>
      <c r="BP365" s="221">
        <v>0</v>
      </c>
      <c r="BQ365" s="213" t="s">
        <v>102</v>
      </c>
    </row>
    <row r="366" spans="1:69" x14ac:dyDescent="0.3">
      <c r="A366" s="220">
        <v>46526</v>
      </c>
      <c r="B366" s="221">
        <v>1000</v>
      </c>
      <c r="C366" s="222"/>
      <c r="D366" s="221">
        <v>1000</v>
      </c>
      <c r="E366" s="222"/>
      <c r="F366" s="222"/>
      <c r="G366" s="222">
        <v>1</v>
      </c>
      <c r="H366" s="222"/>
      <c r="I366" s="221">
        <v>0</v>
      </c>
      <c r="J366" s="221">
        <v>0</v>
      </c>
      <c r="K366" s="221">
        <v>0</v>
      </c>
      <c r="L366" s="221">
        <v>1000</v>
      </c>
      <c r="M366" s="223"/>
      <c r="N366" s="221">
        <v>0</v>
      </c>
      <c r="O366" s="221">
        <v>0</v>
      </c>
      <c r="P366" s="221">
        <v>0</v>
      </c>
      <c r="Q366" s="221">
        <v>0</v>
      </c>
      <c r="R366" s="221">
        <v>1000</v>
      </c>
      <c r="S366" s="222">
        <v>1536</v>
      </c>
      <c r="T366" s="221">
        <v>1536000</v>
      </c>
      <c r="U366" s="221">
        <v>0</v>
      </c>
      <c r="V366" s="221">
        <v>0</v>
      </c>
      <c r="W366" s="221">
        <v>0</v>
      </c>
      <c r="X366" s="221">
        <v>0</v>
      </c>
      <c r="Y366" s="221">
        <v>0</v>
      </c>
      <c r="Z366" s="221">
        <v>0</v>
      </c>
      <c r="AA366" s="221">
        <v>0</v>
      </c>
      <c r="AB366" s="221">
        <v>0</v>
      </c>
      <c r="AC366" s="221">
        <v>0</v>
      </c>
      <c r="AD366" s="221">
        <v>0</v>
      </c>
      <c r="AE366" s="220"/>
      <c r="AF366" s="220"/>
      <c r="AG366" s="222">
        <v>0</v>
      </c>
      <c r="AH366" s="224">
        <v>23</v>
      </c>
      <c r="AI366" s="224">
        <v>30</v>
      </c>
      <c r="AJ366" s="224">
        <v>23</v>
      </c>
      <c r="AK366" s="224">
        <v>360</v>
      </c>
      <c r="AL366" s="220"/>
      <c r="AM366" s="222"/>
      <c r="AN366" s="220"/>
      <c r="AO366" s="222"/>
      <c r="AP366" s="222">
        <v>0</v>
      </c>
      <c r="AQ366" s="222">
        <v>0</v>
      </c>
      <c r="AR366" s="224">
        <v>0</v>
      </c>
      <c r="AS366" s="224">
        <v>0</v>
      </c>
      <c r="AT366" s="221">
        <v>0</v>
      </c>
      <c r="AU366" s="221">
        <v>0</v>
      </c>
      <c r="AV366" s="221">
        <v>0</v>
      </c>
      <c r="AW366" s="221">
        <v>0</v>
      </c>
      <c r="AX366" s="221">
        <v>0</v>
      </c>
      <c r="AY366" s="221">
        <v>0</v>
      </c>
      <c r="AZ366" s="221">
        <v>0</v>
      </c>
      <c r="BA366" s="221">
        <v>0</v>
      </c>
      <c r="BB366" s="221">
        <v>0</v>
      </c>
      <c r="BC366" s="221">
        <v>0</v>
      </c>
      <c r="BD366" s="221">
        <v>0</v>
      </c>
      <c r="BE366" s="221">
        <v>0</v>
      </c>
      <c r="BF366" s="221">
        <v>0</v>
      </c>
      <c r="BG366" s="221">
        <v>0</v>
      </c>
      <c r="BH366" s="221">
        <v>0</v>
      </c>
      <c r="BI366" s="221">
        <v>0</v>
      </c>
      <c r="BJ366" s="221">
        <v>0</v>
      </c>
      <c r="BK366" s="221">
        <v>0</v>
      </c>
      <c r="BL366" s="221">
        <v>0</v>
      </c>
      <c r="BM366" s="221">
        <v>0</v>
      </c>
      <c r="BN366" s="221">
        <v>0</v>
      </c>
      <c r="BO366" s="221">
        <v>0</v>
      </c>
      <c r="BP366" s="221">
        <v>0</v>
      </c>
      <c r="BQ366" s="213" t="s">
        <v>102</v>
      </c>
    </row>
    <row r="367" spans="1:69" x14ac:dyDescent="0.3">
      <c r="A367" s="220">
        <v>46527</v>
      </c>
      <c r="B367" s="221">
        <v>1000</v>
      </c>
      <c r="C367" s="222"/>
      <c r="D367" s="221">
        <v>1000</v>
      </c>
      <c r="E367" s="222"/>
      <c r="F367" s="222"/>
      <c r="G367" s="222">
        <v>1</v>
      </c>
      <c r="H367" s="222"/>
      <c r="I367" s="221">
        <v>0</v>
      </c>
      <c r="J367" s="221">
        <v>0</v>
      </c>
      <c r="K367" s="221">
        <v>0</v>
      </c>
      <c r="L367" s="221">
        <v>1000</v>
      </c>
      <c r="M367" s="223"/>
      <c r="N367" s="221">
        <v>0</v>
      </c>
      <c r="O367" s="221">
        <v>0</v>
      </c>
      <c r="P367" s="221">
        <v>0</v>
      </c>
      <c r="Q367" s="221">
        <v>0</v>
      </c>
      <c r="R367" s="221">
        <v>1000</v>
      </c>
      <c r="S367" s="222">
        <v>1536</v>
      </c>
      <c r="T367" s="221">
        <v>1536000</v>
      </c>
      <c r="U367" s="221">
        <v>0</v>
      </c>
      <c r="V367" s="221">
        <v>0</v>
      </c>
      <c r="W367" s="221">
        <v>0</v>
      </c>
      <c r="X367" s="221">
        <v>0</v>
      </c>
      <c r="Y367" s="221">
        <v>0</v>
      </c>
      <c r="Z367" s="221">
        <v>0</v>
      </c>
      <c r="AA367" s="221">
        <v>0</v>
      </c>
      <c r="AB367" s="221">
        <v>0</v>
      </c>
      <c r="AC367" s="221">
        <v>0</v>
      </c>
      <c r="AD367" s="221">
        <v>0</v>
      </c>
      <c r="AE367" s="220"/>
      <c r="AF367" s="220"/>
      <c r="AG367" s="222">
        <v>0</v>
      </c>
      <c r="AH367" s="224">
        <v>24</v>
      </c>
      <c r="AI367" s="224">
        <v>30</v>
      </c>
      <c r="AJ367" s="224">
        <v>24</v>
      </c>
      <c r="AK367" s="224">
        <v>360</v>
      </c>
      <c r="AL367" s="220"/>
      <c r="AM367" s="222"/>
      <c r="AN367" s="220"/>
      <c r="AO367" s="222"/>
      <c r="AP367" s="222">
        <v>0</v>
      </c>
      <c r="AQ367" s="222">
        <v>0</v>
      </c>
      <c r="AR367" s="224">
        <v>0</v>
      </c>
      <c r="AS367" s="224">
        <v>0</v>
      </c>
      <c r="AT367" s="221">
        <v>0</v>
      </c>
      <c r="AU367" s="221">
        <v>0</v>
      </c>
      <c r="AV367" s="221">
        <v>0</v>
      </c>
      <c r="AW367" s="221">
        <v>0</v>
      </c>
      <c r="AX367" s="221">
        <v>0</v>
      </c>
      <c r="AY367" s="221">
        <v>0</v>
      </c>
      <c r="AZ367" s="221">
        <v>0</v>
      </c>
      <c r="BA367" s="221">
        <v>0</v>
      </c>
      <c r="BB367" s="221">
        <v>0</v>
      </c>
      <c r="BC367" s="221">
        <v>0</v>
      </c>
      <c r="BD367" s="221">
        <v>0</v>
      </c>
      <c r="BE367" s="221">
        <v>0</v>
      </c>
      <c r="BF367" s="221">
        <v>0</v>
      </c>
      <c r="BG367" s="221">
        <v>0</v>
      </c>
      <c r="BH367" s="221">
        <v>0</v>
      </c>
      <c r="BI367" s="221">
        <v>0</v>
      </c>
      <c r="BJ367" s="221">
        <v>0</v>
      </c>
      <c r="BK367" s="221">
        <v>0</v>
      </c>
      <c r="BL367" s="221">
        <v>0</v>
      </c>
      <c r="BM367" s="221">
        <v>0</v>
      </c>
      <c r="BN367" s="221">
        <v>0</v>
      </c>
      <c r="BO367" s="221">
        <v>0</v>
      </c>
      <c r="BP367" s="221">
        <v>0</v>
      </c>
      <c r="BQ367" s="213" t="s">
        <v>102</v>
      </c>
    </row>
    <row r="368" spans="1:69" x14ac:dyDescent="0.3">
      <c r="A368" s="220">
        <v>46528</v>
      </c>
      <c r="B368" s="221">
        <v>1000</v>
      </c>
      <c r="C368" s="222"/>
      <c r="D368" s="221">
        <v>1000</v>
      </c>
      <c r="E368" s="222"/>
      <c r="F368" s="222"/>
      <c r="G368" s="222">
        <v>1</v>
      </c>
      <c r="H368" s="222"/>
      <c r="I368" s="221">
        <v>0</v>
      </c>
      <c r="J368" s="221">
        <v>0</v>
      </c>
      <c r="K368" s="221">
        <v>0</v>
      </c>
      <c r="L368" s="221">
        <v>1000</v>
      </c>
      <c r="M368" s="223"/>
      <c r="N368" s="221">
        <v>0</v>
      </c>
      <c r="O368" s="221">
        <v>0</v>
      </c>
      <c r="P368" s="221">
        <v>0</v>
      </c>
      <c r="Q368" s="221">
        <v>0</v>
      </c>
      <c r="R368" s="221">
        <v>1000</v>
      </c>
      <c r="S368" s="222">
        <v>1536</v>
      </c>
      <c r="T368" s="221">
        <v>1536000</v>
      </c>
      <c r="U368" s="221">
        <v>0</v>
      </c>
      <c r="V368" s="221">
        <v>0</v>
      </c>
      <c r="W368" s="221">
        <v>0</v>
      </c>
      <c r="X368" s="221">
        <v>0</v>
      </c>
      <c r="Y368" s="221">
        <v>0</v>
      </c>
      <c r="Z368" s="221">
        <v>0</v>
      </c>
      <c r="AA368" s="221">
        <v>0</v>
      </c>
      <c r="AB368" s="221">
        <v>0</v>
      </c>
      <c r="AC368" s="221">
        <v>0</v>
      </c>
      <c r="AD368" s="221">
        <v>0</v>
      </c>
      <c r="AE368" s="220"/>
      <c r="AF368" s="220"/>
      <c r="AG368" s="222">
        <v>0</v>
      </c>
      <c r="AH368" s="224">
        <v>25</v>
      </c>
      <c r="AI368" s="224">
        <v>30</v>
      </c>
      <c r="AJ368" s="224">
        <v>25</v>
      </c>
      <c r="AK368" s="224">
        <v>360</v>
      </c>
      <c r="AL368" s="220"/>
      <c r="AM368" s="222"/>
      <c r="AN368" s="220"/>
      <c r="AO368" s="222"/>
      <c r="AP368" s="222">
        <v>0</v>
      </c>
      <c r="AQ368" s="222">
        <v>0</v>
      </c>
      <c r="AR368" s="224">
        <v>0</v>
      </c>
      <c r="AS368" s="224">
        <v>0</v>
      </c>
      <c r="AT368" s="221">
        <v>0</v>
      </c>
      <c r="AU368" s="221">
        <v>0</v>
      </c>
      <c r="AV368" s="221">
        <v>0</v>
      </c>
      <c r="AW368" s="221">
        <v>0</v>
      </c>
      <c r="AX368" s="221">
        <v>0</v>
      </c>
      <c r="AY368" s="221">
        <v>0</v>
      </c>
      <c r="AZ368" s="221">
        <v>0</v>
      </c>
      <c r="BA368" s="221">
        <v>0</v>
      </c>
      <c r="BB368" s="221">
        <v>0</v>
      </c>
      <c r="BC368" s="221">
        <v>0</v>
      </c>
      <c r="BD368" s="221">
        <v>0</v>
      </c>
      <c r="BE368" s="221">
        <v>0</v>
      </c>
      <c r="BF368" s="221">
        <v>0</v>
      </c>
      <c r="BG368" s="221">
        <v>0</v>
      </c>
      <c r="BH368" s="221">
        <v>0</v>
      </c>
      <c r="BI368" s="221">
        <v>0</v>
      </c>
      <c r="BJ368" s="221">
        <v>0</v>
      </c>
      <c r="BK368" s="221">
        <v>0</v>
      </c>
      <c r="BL368" s="221">
        <v>0</v>
      </c>
      <c r="BM368" s="221">
        <v>0</v>
      </c>
      <c r="BN368" s="221">
        <v>0</v>
      </c>
      <c r="BO368" s="221">
        <v>0</v>
      </c>
      <c r="BP368" s="221">
        <v>0</v>
      </c>
      <c r="BQ368" s="213" t="s">
        <v>102</v>
      </c>
    </row>
    <row r="369" spans="1:69" x14ac:dyDescent="0.3">
      <c r="A369" s="220">
        <v>46529</v>
      </c>
      <c r="B369" s="221">
        <v>1000</v>
      </c>
      <c r="C369" s="222"/>
      <c r="D369" s="221">
        <v>1000</v>
      </c>
      <c r="E369" s="222"/>
      <c r="F369" s="222"/>
      <c r="G369" s="222">
        <v>1</v>
      </c>
      <c r="H369" s="222"/>
      <c r="I369" s="221">
        <v>0</v>
      </c>
      <c r="J369" s="221">
        <v>0</v>
      </c>
      <c r="K369" s="221">
        <v>0</v>
      </c>
      <c r="L369" s="221">
        <v>1000</v>
      </c>
      <c r="M369" s="223"/>
      <c r="N369" s="221">
        <v>0</v>
      </c>
      <c r="O369" s="221">
        <v>0</v>
      </c>
      <c r="P369" s="221">
        <v>0</v>
      </c>
      <c r="Q369" s="221">
        <v>0</v>
      </c>
      <c r="R369" s="221">
        <v>1000</v>
      </c>
      <c r="S369" s="222">
        <v>1536</v>
      </c>
      <c r="T369" s="221">
        <v>1536000</v>
      </c>
      <c r="U369" s="221">
        <v>0</v>
      </c>
      <c r="V369" s="221">
        <v>0</v>
      </c>
      <c r="W369" s="221">
        <v>0</v>
      </c>
      <c r="X369" s="221">
        <v>0</v>
      </c>
      <c r="Y369" s="221">
        <v>0</v>
      </c>
      <c r="Z369" s="221">
        <v>0</v>
      </c>
      <c r="AA369" s="221">
        <v>0</v>
      </c>
      <c r="AB369" s="221">
        <v>0</v>
      </c>
      <c r="AC369" s="221">
        <v>0</v>
      </c>
      <c r="AD369" s="221">
        <v>0</v>
      </c>
      <c r="AE369" s="220"/>
      <c r="AF369" s="220"/>
      <c r="AG369" s="222">
        <v>0</v>
      </c>
      <c r="AH369" s="224">
        <v>26</v>
      </c>
      <c r="AI369" s="224">
        <v>30</v>
      </c>
      <c r="AJ369" s="224">
        <v>26</v>
      </c>
      <c r="AK369" s="224">
        <v>360</v>
      </c>
      <c r="AL369" s="220"/>
      <c r="AM369" s="222"/>
      <c r="AN369" s="220"/>
      <c r="AO369" s="222"/>
      <c r="AP369" s="222">
        <v>0</v>
      </c>
      <c r="AQ369" s="222">
        <v>0</v>
      </c>
      <c r="AR369" s="224">
        <v>0</v>
      </c>
      <c r="AS369" s="224">
        <v>0</v>
      </c>
      <c r="AT369" s="221">
        <v>0</v>
      </c>
      <c r="AU369" s="221">
        <v>0</v>
      </c>
      <c r="AV369" s="221">
        <v>0</v>
      </c>
      <c r="AW369" s="221">
        <v>0</v>
      </c>
      <c r="AX369" s="221">
        <v>0</v>
      </c>
      <c r="AY369" s="221">
        <v>0</v>
      </c>
      <c r="AZ369" s="221">
        <v>0</v>
      </c>
      <c r="BA369" s="221">
        <v>0</v>
      </c>
      <c r="BB369" s="221">
        <v>0</v>
      </c>
      <c r="BC369" s="221">
        <v>0</v>
      </c>
      <c r="BD369" s="221">
        <v>0</v>
      </c>
      <c r="BE369" s="221">
        <v>0</v>
      </c>
      <c r="BF369" s="221">
        <v>0</v>
      </c>
      <c r="BG369" s="221">
        <v>0</v>
      </c>
      <c r="BH369" s="221">
        <v>0</v>
      </c>
      <c r="BI369" s="221">
        <v>0</v>
      </c>
      <c r="BJ369" s="221">
        <v>0</v>
      </c>
      <c r="BK369" s="221">
        <v>0</v>
      </c>
      <c r="BL369" s="221">
        <v>0</v>
      </c>
      <c r="BM369" s="221">
        <v>0</v>
      </c>
      <c r="BN369" s="221">
        <v>0</v>
      </c>
      <c r="BO369" s="221">
        <v>0</v>
      </c>
      <c r="BP369" s="221">
        <v>0</v>
      </c>
      <c r="BQ369" s="213" t="s">
        <v>102</v>
      </c>
    </row>
    <row r="370" spans="1:69" x14ac:dyDescent="0.3">
      <c r="A370" s="220">
        <v>46530</v>
      </c>
      <c r="B370" s="221">
        <v>1000</v>
      </c>
      <c r="C370" s="222"/>
      <c r="D370" s="221">
        <v>1000</v>
      </c>
      <c r="E370" s="222"/>
      <c r="F370" s="222"/>
      <c r="G370" s="222">
        <v>1</v>
      </c>
      <c r="H370" s="222"/>
      <c r="I370" s="221">
        <v>0</v>
      </c>
      <c r="J370" s="221">
        <v>0</v>
      </c>
      <c r="K370" s="221">
        <v>0</v>
      </c>
      <c r="L370" s="221">
        <v>1000</v>
      </c>
      <c r="M370" s="223"/>
      <c r="N370" s="221">
        <v>0</v>
      </c>
      <c r="O370" s="221">
        <v>0</v>
      </c>
      <c r="P370" s="221">
        <v>0</v>
      </c>
      <c r="Q370" s="221">
        <v>0</v>
      </c>
      <c r="R370" s="221">
        <v>1000</v>
      </c>
      <c r="S370" s="222">
        <v>1536</v>
      </c>
      <c r="T370" s="221">
        <v>1536000</v>
      </c>
      <c r="U370" s="221">
        <v>0</v>
      </c>
      <c r="V370" s="221">
        <v>0</v>
      </c>
      <c r="W370" s="221">
        <v>0</v>
      </c>
      <c r="X370" s="221">
        <v>0</v>
      </c>
      <c r="Y370" s="221">
        <v>0</v>
      </c>
      <c r="Z370" s="221">
        <v>0</v>
      </c>
      <c r="AA370" s="221">
        <v>0</v>
      </c>
      <c r="AB370" s="221">
        <v>0</v>
      </c>
      <c r="AC370" s="221">
        <v>0</v>
      </c>
      <c r="AD370" s="221">
        <v>0</v>
      </c>
      <c r="AE370" s="220"/>
      <c r="AF370" s="220"/>
      <c r="AG370" s="222">
        <v>0</v>
      </c>
      <c r="AH370" s="224">
        <v>27</v>
      </c>
      <c r="AI370" s="224">
        <v>30</v>
      </c>
      <c r="AJ370" s="224">
        <v>27</v>
      </c>
      <c r="AK370" s="224">
        <v>360</v>
      </c>
      <c r="AL370" s="220"/>
      <c r="AM370" s="222"/>
      <c r="AN370" s="220"/>
      <c r="AO370" s="222"/>
      <c r="AP370" s="222">
        <v>0</v>
      </c>
      <c r="AQ370" s="222">
        <v>0</v>
      </c>
      <c r="AR370" s="224">
        <v>0</v>
      </c>
      <c r="AS370" s="224">
        <v>0</v>
      </c>
      <c r="AT370" s="221">
        <v>0</v>
      </c>
      <c r="AU370" s="221">
        <v>0</v>
      </c>
      <c r="AV370" s="221">
        <v>0</v>
      </c>
      <c r="AW370" s="221">
        <v>0</v>
      </c>
      <c r="AX370" s="221">
        <v>0</v>
      </c>
      <c r="AY370" s="221">
        <v>0</v>
      </c>
      <c r="AZ370" s="221">
        <v>0</v>
      </c>
      <c r="BA370" s="221">
        <v>0</v>
      </c>
      <c r="BB370" s="221">
        <v>0</v>
      </c>
      <c r="BC370" s="221">
        <v>0</v>
      </c>
      <c r="BD370" s="221">
        <v>0</v>
      </c>
      <c r="BE370" s="221">
        <v>0</v>
      </c>
      <c r="BF370" s="221">
        <v>0</v>
      </c>
      <c r="BG370" s="221">
        <v>0</v>
      </c>
      <c r="BH370" s="221">
        <v>0</v>
      </c>
      <c r="BI370" s="221">
        <v>0</v>
      </c>
      <c r="BJ370" s="221">
        <v>0</v>
      </c>
      <c r="BK370" s="221">
        <v>0</v>
      </c>
      <c r="BL370" s="221">
        <v>0</v>
      </c>
      <c r="BM370" s="221">
        <v>0</v>
      </c>
      <c r="BN370" s="221">
        <v>0</v>
      </c>
      <c r="BO370" s="221">
        <v>0</v>
      </c>
      <c r="BP370" s="221">
        <v>0</v>
      </c>
      <c r="BQ370" s="213" t="s">
        <v>102</v>
      </c>
    </row>
    <row r="371" spans="1:69" x14ac:dyDescent="0.3">
      <c r="A371" s="220">
        <v>46531</v>
      </c>
      <c r="B371" s="221">
        <v>1000</v>
      </c>
      <c r="C371" s="222"/>
      <c r="D371" s="221">
        <v>1000</v>
      </c>
      <c r="E371" s="222"/>
      <c r="F371" s="222"/>
      <c r="G371" s="222">
        <v>1</v>
      </c>
      <c r="H371" s="222"/>
      <c r="I371" s="221">
        <v>0</v>
      </c>
      <c r="J371" s="221">
        <v>0</v>
      </c>
      <c r="K371" s="221">
        <v>0</v>
      </c>
      <c r="L371" s="221">
        <v>1000</v>
      </c>
      <c r="M371" s="223"/>
      <c r="N371" s="221">
        <v>0</v>
      </c>
      <c r="O371" s="221">
        <v>0</v>
      </c>
      <c r="P371" s="221">
        <v>0</v>
      </c>
      <c r="Q371" s="221">
        <v>0</v>
      </c>
      <c r="R371" s="221">
        <v>1000</v>
      </c>
      <c r="S371" s="222">
        <v>1536</v>
      </c>
      <c r="T371" s="221">
        <v>1536000</v>
      </c>
      <c r="U371" s="221">
        <v>0</v>
      </c>
      <c r="V371" s="221">
        <v>0</v>
      </c>
      <c r="W371" s="221">
        <v>0</v>
      </c>
      <c r="X371" s="221">
        <v>0</v>
      </c>
      <c r="Y371" s="221">
        <v>0</v>
      </c>
      <c r="Z371" s="221">
        <v>0</v>
      </c>
      <c r="AA371" s="221">
        <v>0</v>
      </c>
      <c r="AB371" s="221">
        <v>0</v>
      </c>
      <c r="AC371" s="221">
        <v>0</v>
      </c>
      <c r="AD371" s="221">
        <v>0</v>
      </c>
      <c r="AE371" s="220"/>
      <c r="AF371" s="220"/>
      <c r="AG371" s="222">
        <v>0</v>
      </c>
      <c r="AH371" s="224">
        <v>28</v>
      </c>
      <c r="AI371" s="224">
        <v>30</v>
      </c>
      <c r="AJ371" s="224">
        <v>28</v>
      </c>
      <c r="AK371" s="224">
        <v>360</v>
      </c>
      <c r="AL371" s="220"/>
      <c r="AM371" s="222"/>
      <c r="AN371" s="220"/>
      <c r="AO371" s="222"/>
      <c r="AP371" s="222">
        <v>0</v>
      </c>
      <c r="AQ371" s="222">
        <v>0</v>
      </c>
      <c r="AR371" s="224">
        <v>0</v>
      </c>
      <c r="AS371" s="224">
        <v>0</v>
      </c>
      <c r="AT371" s="221">
        <v>0</v>
      </c>
      <c r="AU371" s="221">
        <v>0</v>
      </c>
      <c r="AV371" s="221">
        <v>0</v>
      </c>
      <c r="AW371" s="221">
        <v>0</v>
      </c>
      <c r="AX371" s="221">
        <v>0</v>
      </c>
      <c r="AY371" s="221">
        <v>0</v>
      </c>
      <c r="AZ371" s="221">
        <v>0</v>
      </c>
      <c r="BA371" s="221">
        <v>0</v>
      </c>
      <c r="BB371" s="221">
        <v>0</v>
      </c>
      <c r="BC371" s="221">
        <v>0</v>
      </c>
      <c r="BD371" s="221">
        <v>0</v>
      </c>
      <c r="BE371" s="221">
        <v>0</v>
      </c>
      <c r="BF371" s="221">
        <v>0</v>
      </c>
      <c r="BG371" s="221">
        <v>0</v>
      </c>
      <c r="BH371" s="221">
        <v>0</v>
      </c>
      <c r="BI371" s="221">
        <v>0</v>
      </c>
      <c r="BJ371" s="221">
        <v>0</v>
      </c>
      <c r="BK371" s="221">
        <v>0</v>
      </c>
      <c r="BL371" s="221">
        <v>0</v>
      </c>
      <c r="BM371" s="221">
        <v>0</v>
      </c>
      <c r="BN371" s="221">
        <v>0</v>
      </c>
      <c r="BO371" s="221">
        <v>0</v>
      </c>
      <c r="BP371" s="221">
        <v>0</v>
      </c>
      <c r="BQ371" s="213" t="s">
        <v>102</v>
      </c>
    </row>
    <row r="372" spans="1:69" x14ac:dyDescent="0.3">
      <c r="A372" s="220">
        <v>46532</v>
      </c>
      <c r="B372" s="221">
        <v>1000</v>
      </c>
      <c r="C372" s="222"/>
      <c r="D372" s="221">
        <v>1000</v>
      </c>
      <c r="E372" s="222"/>
      <c r="F372" s="222"/>
      <c r="G372" s="222">
        <v>1</v>
      </c>
      <c r="H372" s="222"/>
      <c r="I372" s="221">
        <v>0</v>
      </c>
      <c r="J372" s="221">
        <v>0</v>
      </c>
      <c r="K372" s="221">
        <v>0</v>
      </c>
      <c r="L372" s="221">
        <v>1000</v>
      </c>
      <c r="M372" s="223"/>
      <c r="N372" s="221">
        <v>0</v>
      </c>
      <c r="O372" s="221">
        <v>0</v>
      </c>
      <c r="P372" s="221">
        <v>0</v>
      </c>
      <c r="Q372" s="221">
        <v>0</v>
      </c>
      <c r="R372" s="221">
        <v>1000</v>
      </c>
      <c r="S372" s="222">
        <v>1536</v>
      </c>
      <c r="T372" s="221">
        <v>1536000</v>
      </c>
      <c r="U372" s="221">
        <v>0</v>
      </c>
      <c r="V372" s="221">
        <v>0</v>
      </c>
      <c r="W372" s="221">
        <v>0</v>
      </c>
      <c r="X372" s="221">
        <v>0</v>
      </c>
      <c r="Y372" s="221">
        <v>0</v>
      </c>
      <c r="Z372" s="221">
        <v>0</v>
      </c>
      <c r="AA372" s="221">
        <v>0</v>
      </c>
      <c r="AB372" s="221">
        <v>0</v>
      </c>
      <c r="AC372" s="221">
        <v>0</v>
      </c>
      <c r="AD372" s="221">
        <v>0</v>
      </c>
      <c r="AE372" s="220"/>
      <c r="AF372" s="220"/>
      <c r="AG372" s="222">
        <v>0</v>
      </c>
      <c r="AH372" s="224">
        <v>29</v>
      </c>
      <c r="AI372" s="224">
        <v>30</v>
      </c>
      <c r="AJ372" s="224">
        <v>29</v>
      </c>
      <c r="AK372" s="224">
        <v>360</v>
      </c>
      <c r="AL372" s="220"/>
      <c r="AM372" s="222"/>
      <c r="AN372" s="220"/>
      <c r="AO372" s="222"/>
      <c r="AP372" s="222">
        <v>0</v>
      </c>
      <c r="AQ372" s="222">
        <v>0</v>
      </c>
      <c r="AR372" s="224">
        <v>0</v>
      </c>
      <c r="AS372" s="224">
        <v>0</v>
      </c>
      <c r="AT372" s="221">
        <v>0</v>
      </c>
      <c r="AU372" s="221">
        <v>0</v>
      </c>
      <c r="AV372" s="221">
        <v>0</v>
      </c>
      <c r="AW372" s="221">
        <v>0</v>
      </c>
      <c r="AX372" s="221">
        <v>0</v>
      </c>
      <c r="AY372" s="221">
        <v>0</v>
      </c>
      <c r="AZ372" s="221">
        <v>0</v>
      </c>
      <c r="BA372" s="221">
        <v>0</v>
      </c>
      <c r="BB372" s="221">
        <v>0</v>
      </c>
      <c r="BC372" s="221">
        <v>0</v>
      </c>
      <c r="BD372" s="221">
        <v>0</v>
      </c>
      <c r="BE372" s="221">
        <v>0</v>
      </c>
      <c r="BF372" s="221">
        <v>0</v>
      </c>
      <c r="BG372" s="221">
        <v>0</v>
      </c>
      <c r="BH372" s="221">
        <v>0</v>
      </c>
      <c r="BI372" s="221">
        <v>0</v>
      </c>
      <c r="BJ372" s="221">
        <v>0</v>
      </c>
      <c r="BK372" s="221">
        <v>0</v>
      </c>
      <c r="BL372" s="221">
        <v>0</v>
      </c>
      <c r="BM372" s="221">
        <v>0</v>
      </c>
      <c r="BN372" s="221">
        <v>0</v>
      </c>
      <c r="BO372" s="221">
        <v>0</v>
      </c>
      <c r="BP372" s="221">
        <v>0</v>
      </c>
      <c r="BQ372" s="213" t="s">
        <v>102</v>
      </c>
    </row>
    <row r="373" spans="1:69" x14ac:dyDescent="0.3">
      <c r="A373" s="225">
        <v>46533</v>
      </c>
      <c r="B373" s="226">
        <v>1000</v>
      </c>
      <c r="C373" s="227"/>
      <c r="D373" s="226">
        <v>1000</v>
      </c>
      <c r="E373" s="227"/>
      <c r="F373" s="227"/>
      <c r="G373" s="227">
        <v>1</v>
      </c>
      <c r="H373" s="227"/>
      <c r="I373" s="226">
        <v>0</v>
      </c>
      <c r="J373" s="226">
        <v>0</v>
      </c>
      <c r="K373" s="226">
        <v>0</v>
      </c>
      <c r="L373" s="226">
        <v>1000</v>
      </c>
      <c r="M373" s="228">
        <v>1</v>
      </c>
      <c r="N373" s="226">
        <v>1000</v>
      </c>
      <c r="O373" s="226">
        <v>0</v>
      </c>
      <c r="P373" s="226">
        <v>1000</v>
      </c>
      <c r="Q373" s="226">
        <v>0</v>
      </c>
      <c r="R373" s="226">
        <v>0</v>
      </c>
      <c r="S373" s="227">
        <v>1536</v>
      </c>
      <c r="T373" s="226">
        <v>0</v>
      </c>
      <c r="U373" s="226">
        <v>1000</v>
      </c>
      <c r="V373" s="226">
        <v>0</v>
      </c>
      <c r="W373" s="226">
        <v>0</v>
      </c>
      <c r="X373" s="226">
        <v>0</v>
      </c>
      <c r="Y373" s="226">
        <v>1536000</v>
      </c>
      <c r="Z373" s="226">
        <v>0</v>
      </c>
      <c r="AA373" s="226">
        <v>0</v>
      </c>
      <c r="AB373" s="226">
        <v>0</v>
      </c>
      <c r="AC373" s="226">
        <v>0</v>
      </c>
      <c r="AD373" s="226">
        <v>1536000</v>
      </c>
      <c r="AE373" s="225">
        <v>46533</v>
      </c>
      <c r="AF373" s="225">
        <v>46533</v>
      </c>
      <c r="AG373" s="227">
        <v>0</v>
      </c>
      <c r="AH373" s="229">
        <v>30</v>
      </c>
      <c r="AI373" s="229">
        <v>30</v>
      </c>
      <c r="AJ373" s="229">
        <v>30</v>
      </c>
      <c r="AK373" s="229">
        <v>360</v>
      </c>
      <c r="AL373" s="225"/>
      <c r="AM373" s="227"/>
      <c r="AN373" s="225"/>
      <c r="AO373" s="227"/>
      <c r="AP373" s="227">
        <v>0</v>
      </c>
      <c r="AQ373" s="227">
        <v>0</v>
      </c>
      <c r="AR373" s="229">
        <v>0</v>
      </c>
      <c r="AS373" s="229">
        <v>0</v>
      </c>
      <c r="AT373" s="226">
        <v>0</v>
      </c>
      <c r="AU373" s="226">
        <v>0</v>
      </c>
      <c r="AV373" s="226">
        <v>0</v>
      </c>
      <c r="AW373" s="226">
        <v>0</v>
      </c>
      <c r="AX373" s="226">
        <v>0</v>
      </c>
      <c r="AY373" s="226">
        <v>0</v>
      </c>
      <c r="AZ373" s="226">
        <v>0</v>
      </c>
      <c r="BA373" s="226">
        <v>0</v>
      </c>
      <c r="BB373" s="226">
        <v>0</v>
      </c>
      <c r="BC373" s="226">
        <v>0</v>
      </c>
      <c r="BD373" s="226">
        <v>0</v>
      </c>
      <c r="BE373" s="226">
        <v>0</v>
      </c>
      <c r="BF373" s="226">
        <v>0</v>
      </c>
      <c r="BG373" s="226">
        <v>0</v>
      </c>
      <c r="BH373" s="226">
        <v>0</v>
      </c>
      <c r="BI373" s="226">
        <v>0</v>
      </c>
      <c r="BJ373" s="226">
        <v>0</v>
      </c>
      <c r="BK373" s="226">
        <v>0</v>
      </c>
      <c r="BL373" s="226">
        <v>0</v>
      </c>
      <c r="BM373" s="226">
        <v>0</v>
      </c>
      <c r="BN373" s="226">
        <v>0</v>
      </c>
      <c r="BO373" s="226">
        <v>0</v>
      </c>
      <c r="BP373" s="226">
        <v>1000</v>
      </c>
      <c r="BQ373" s="230" t="s">
        <v>102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2A39F-5DDC-4FBD-98E3-1004352C4BD6}">
  <sheetPr codeName="Planilha26"/>
  <dimension ref="A1:G93"/>
  <sheetViews>
    <sheetView showGridLines="0" zoomScaleNormal="100" workbookViewId="0">
      <pane ySplit="3" topLeftCell="A4" activePane="bottomLeft" state="frozen"/>
      <selection activeCell="A4" sqref="A4:E4"/>
      <selection pane="bottomLeft" activeCell="B8" sqref="B8"/>
    </sheetView>
  </sheetViews>
  <sheetFormatPr defaultColWidth="9.44140625" defaultRowHeight="14.4" x14ac:dyDescent="0.3"/>
  <cols>
    <col min="1" max="1" width="18" style="186" bestFit="1" customWidth="1"/>
    <col min="2" max="2" width="22" style="187" customWidth="1"/>
    <col min="3" max="3" width="1.5546875" style="138" customWidth="1"/>
    <col min="4" max="4" width="24.5546875" style="121" customWidth="1"/>
    <col min="5" max="5" width="25" style="114" customWidth="1"/>
    <col min="6" max="6" width="0.5546875" style="114" customWidth="1"/>
    <col min="7" max="7" width="29" style="114" customWidth="1"/>
    <col min="8" max="16384" width="9.44140625" style="114"/>
  </cols>
  <sheetData>
    <row r="1" spans="1:7" s="103" customFormat="1" ht="18" customHeight="1" x14ac:dyDescent="0.25">
      <c r="A1" s="101"/>
      <c r="B1" s="102"/>
      <c r="C1" s="102"/>
      <c r="D1" s="102"/>
      <c r="E1" s="102"/>
    </row>
    <row r="2" spans="1:7" s="103" customFormat="1" ht="26.25" customHeight="1" x14ac:dyDescent="0.25">
      <c r="A2" s="101"/>
      <c r="B2" s="104"/>
      <c r="C2" s="104"/>
      <c r="D2" s="102"/>
      <c r="E2" s="102"/>
      <c r="F2" s="105"/>
    </row>
    <row r="3" spans="1:7" s="103" customFormat="1" ht="18" customHeight="1" thickBot="1" x14ac:dyDescent="0.35">
      <c r="A3" s="106"/>
      <c r="B3" s="107"/>
      <c r="C3" s="107"/>
      <c r="D3" s="107"/>
      <c r="E3" s="108">
        <f>Fechamento!C13</f>
        <v>46203</v>
      </c>
      <c r="F3" s="109"/>
    </row>
    <row r="4" spans="1:7" s="111" customFormat="1" ht="19.5" customHeight="1" x14ac:dyDescent="0.3">
      <c r="A4" s="259" t="s">
        <v>249</v>
      </c>
      <c r="B4" s="259"/>
      <c r="C4" s="259"/>
      <c r="D4" s="259"/>
      <c r="E4" s="259"/>
      <c r="F4" s="110"/>
    </row>
    <row r="5" spans="1:7" ht="3.75" customHeight="1" x14ac:dyDescent="0.3">
      <c r="A5" s="112"/>
      <c r="B5" s="113"/>
      <c r="C5" s="113"/>
      <c r="D5" s="113"/>
      <c r="E5" s="113"/>
      <c r="F5" s="113"/>
      <c r="G5" s="113"/>
    </row>
    <row r="6" spans="1:7" ht="6.75" customHeight="1" x14ac:dyDescent="0.3">
      <c r="A6" s="115"/>
      <c r="B6" s="116"/>
      <c r="C6" s="117"/>
      <c r="D6" s="113"/>
      <c r="E6" s="113"/>
      <c r="F6" s="113"/>
      <c r="G6" s="113"/>
    </row>
    <row r="7" spans="1:7" x14ac:dyDescent="0.3">
      <c r="A7" s="118" t="s">
        <v>108</v>
      </c>
      <c r="B7" s="119">
        <v>4</v>
      </c>
      <c r="C7" s="120"/>
      <c r="D7" s="256" t="s">
        <v>204</v>
      </c>
      <c r="E7" s="256"/>
      <c r="F7" s="121"/>
      <c r="G7" s="113"/>
    </row>
    <row r="8" spans="1:7" x14ac:dyDescent="0.3">
      <c r="A8" s="118" t="s">
        <v>241</v>
      </c>
      <c r="B8" s="190" t="str">
        <f>Fechamento!L6</f>
        <v>Vários PF</v>
      </c>
      <c r="C8" s="120"/>
      <c r="E8" s="121"/>
      <c r="F8" s="121"/>
      <c r="G8" s="113"/>
    </row>
    <row r="9" spans="1:7" x14ac:dyDescent="0.3">
      <c r="A9" s="118"/>
      <c r="B9" s="119"/>
      <c r="C9" s="122"/>
      <c r="D9" s="123" t="s">
        <v>206</v>
      </c>
      <c r="E9" s="123">
        <f>Fechamento!B13</f>
        <v>46199</v>
      </c>
      <c r="F9" s="124"/>
      <c r="G9" s="113"/>
    </row>
    <row r="10" spans="1:7" x14ac:dyDescent="0.3">
      <c r="A10" s="260"/>
      <c r="B10" s="261"/>
      <c r="C10" s="125"/>
      <c r="D10" s="126" t="s">
        <v>207</v>
      </c>
      <c r="E10" s="126" t="s">
        <v>134</v>
      </c>
      <c r="G10" s="113"/>
    </row>
    <row r="11" spans="1:7" x14ac:dyDescent="0.3">
      <c r="A11" s="118"/>
      <c r="B11" s="127"/>
      <c r="C11" s="122"/>
      <c r="D11" s="128" t="e">
        <f>'PuDiario 4E 1S'!#REF!</f>
        <v>#REF!</v>
      </c>
      <c r="E11" s="129" t="e">
        <f>D11*B26</f>
        <v>#REF!</v>
      </c>
      <c r="G11" s="113"/>
    </row>
    <row r="12" spans="1:7" x14ac:dyDescent="0.3">
      <c r="A12" s="118"/>
      <c r="B12" s="127"/>
      <c r="C12" s="122"/>
      <c r="D12" s="126" t="s">
        <v>208</v>
      </c>
      <c r="E12" s="126" t="s">
        <v>135</v>
      </c>
      <c r="G12" s="113"/>
    </row>
    <row r="13" spans="1:7" x14ac:dyDescent="0.3">
      <c r="A13" s="118"/>
      <c r="B13" s="127"/>
      <c r="C13" s="122"/>
      <c r="D13" s="128">
        <v>0</v>
      </c>
      <c r="E13" s="129">
        <v>0</v>
      </c>
      <c r="G13" s="113"/>
    </row>
    <row r="14" spans="1:7" s="131" customFormat="1" ht="17.25" customHeight="1" x14ac:dyDescent="0.3">
      <c r="A14" s="257" t="s">
        <v>209</v>
      </c>
      <c r="B14" s="258"/>
      <c r="C14" s="130"/>
      <c r="D14" s="126" t="s">
        <v>210</v>
      </c>
      <c r="E14" s="126" t="s">
        <v>211</v>
      </c>
      <c r="G14" s="132"/>
    </row>
    <row r="15" spans="1:7" x14ac:dyDescent="0.3">
      <c r="A15" s="118" t="s">
        <v>212</v>
      </c>
      <c r="B15" s="133">
        <f>B28+B41</f>
        <v>10250000</v>
      </c>
      <c r="C15" s="134"/>
      <c r="D15" s="128">
        <v>0</v>
      </c>
      <c r="E15" s="129">
        <v>0</v>
      </c>
      <c r="G15" s="113"/>
    </row>
    <row r="16" spans="1:7" x14ac:dyDescent="0.3">
      <c r="A16" s="118" t="s">
        <v>205</v>
      </c>
      <c r="B16" s="119">
        <v>1</v>
      </c>
      <c r="C16" s="120"/>
      <c r="D16" s="126" t="s">
        <v>213</v>
      </c>
      <c r="E16" s="126" t="s">
        <v>214</v>
      </c>
      <c r="G16" s="113"/>
    </row>
    <row r="17" spans="1:7" x14ac:dyDescent="0.3">
      <c r="A17" s="118" t="s">
        <v>215</v>
      </c>
      <c r="B17" s="119" t="s">
        <v>250</v>
      </c>
      <c r="C17" s="120"/>
      <c r="D17" s="128" t="e">
        <f>'PuDiario 4E 1S'!#REF!</f>
        <v>#REF!</v>
      </c>
      <c r="E17" s="129" t="e">
        <f>D17*B26</f>
        <v>#REF!</v>
      </c>
      <c r="F17" s="135"/>
      <c r="G17" s="113"/>
    </row>
    <row r="18" spans="1:7" x14ac:dyDescent="0.3">
      <c r="A18" s="118" t="s">
        <v>216</v>
      </c>
      <c r="B18" s="190" t="str">
        <f>Fechamento!F4</f>
        <v>SOUS14</v>
      </c>
      <c r="C18" s="120"/>
      <c r="E18" s="128"/>
      <c r="F18" s="129"/>
      <c r="G18" s="113"/>
    </row>
    <row r="19" spans="1:7" x14ac:dyDescent="0.3">
      <c r="A19" s="118" t="s">
        <v>217</v>
      </c>
      <c r="B19" s="190" t="str">
        <f>Fechamento!F5</f>
        <v>BRSOUSDBS067</v>
      </c>
      <c r="C19" s="120"/>
      <c r="D19" s="256" t="s">
        <v>245</v>
      </c>
      <c r="E19" s="256"/>
      <c r="F19" s="129"/>
      <c r="G19" s="113"/>
    </row>
    <row r="20" spans="1:7" x14ac:dyDescent="0.3">
      <c r="A20" s="118" t="s">
        <v>218</v>
      </c>
      <c r="B20" s="136">
        <f>Fechamento!C8</f>
        <v>46168</v>
      </c>
      <c r="C20" s="137"/>
      <c r="E20" s="121"/>
      <c r="F20" s="129"/>
      <c r="G20" s="113"/>
    </row>
    <row r="21" spans="1:7" x14ac:dyDescent="0.3">
      <c r="A21" s="118" t="s">
        <v>114</v>
      </c>
      <c r="B21" s="136">
        <f>Fechamento!C9</f>
        <v>46533</v>
      </c>
      <c r="D21" s="123" t="s">
        <v>206</v>
      </c>
      <c r="E21" s="123">
        <f>Fechamento!B13</f>
        <v>46199</v>
      </c>
      <c r="G21" s="113"/>
    </row>
    <row r="22" spans="1:7" x14ac:dyDescent="0.3">
      <c r="A22" s="118" t="s">
        <v>219</v>
      </c>
      <c r="B22" s="119" t="s">
        <v>308</v>
      </c>
      <c r="C22" s="113"/>
      <c r="D22" s="126" t="s">
        <v>207</v>
      </c>
      <c r="E22" s="126" t="s">
        <v>134</v>
      </c>
    </row>
    <row r="23" spans="1:7" x14ac:dyDescent="0.3">
      <c r="A23" s="118" t="s">
        <v>134</v>
      </c>
      <c r="B23" s="139">
        <v>7.0000000000000007E-2</v>
      </c>
      <c r="C23" s="113"/>
      <c r="D23" s="128">
        <f>TRUNC(E23/B39,8)</f>
        <v>0</v>
      </c>
      <c r="E23" s="129">
        <f>Fechamento!K13</f>
        <v>0</v>
      </c>
    </row>
    <row r="24" spans="1:7" x14ac:dyDescent="0.3">
      <c r="A24" s="118" t="s">
        <v>220</v>
      </c>
      <c r="B24" s="119" t="s">
        <v>243</v>
      </c>
      <c r="C24" s="141"/>
      <c r="D24" s="126" t="s">
        <v>208</v>
      </c>
      <c r="E24" s="126" t="s">
        <v>135</v>
      </c>
      <c r="F24" s="142"/>
      <c r="G24" s="113"/>
    </row>
    <row r="25" spans="1:7" x14ac:dyDescent="0.3">
      <c r="A25" s="118" t="s">
        <v>244</v>
      </c>
      <c r="B25" s="143"/>
      <c r="C25" s="120"/>
      <c r="D25" s="128">
        <v>0</v>
      </c>
      <c r="E25" s="129">
        <v>0</v>
      </c>
      <c r="F25" s="142"/>
      <c r="G25" s="113"/>
    </row>
    <row r="26" spans="1:7" x14ac:dyDescent="0.3">
      <c r="A26" s="118" t="s">
        <v>221</v>
      </c>
      <c r="B26" s="133">
        <v>8714</v>
      </c>
      <c r="C26" s="144"/>
      <c r="D26" s="126" t="s">
        <v>210</v>
      </c>
      <c r="E26" s="126" t="s">
        <v>211</v>
      </c>
      <c r="F26" s="142"/>
      <c r="G26" s="113"/>
    </row>
    <row r="27" spans="1:7" x14ac:dyDescent="0.3">
      <c r="A27" s="118" t="s">
        <v>222</v>
      </c>
      <c r="B27" s="146">
        <v>1000</v>
      </c>
      <c r="C27" s="134"/>
      <c r="D27" s="128">
        <v>0</v>
      </c>
      <c r="E27" s="129">
        <v>0</v>
      </c>
      <c r="F27" s="142"/>
      <c r="G27" s="113"/>
    </row>
    <row r="28" spans="1:7" x14ac:dyDescent="0.3">
      <c r="A28" s="118" t="s">
        <v>224</v>
      </c>
      <c r="B28" s="147">
        <f>B26*B27</f>
        <v>8714000</v>
      </c>
      <c r="C28" s="117"/>
      <c r="D28" s="126" t="s">
        <v>213</v>
      </c>
      <c r="E28" s="126" t="s">
        <v>214</v>
      </c>
      <c r="F28" s="113"/>
      <c r="G28" s="113"/>
    </row>
    <row r="29" spans="1:7" x14ac:dyDescent="0.3">
      <c r="A29" s="118" t="s">
        <v>205</v>
      </c>
      <c r="B29" s="119">
        <v>2</v>
      </c>
      <c r="C29" s="117"/>
      <c r="D29" s="128" t="e">
        <f>'PuDiario 4E 2S'!#REF!</f>
        <v>#REF!</v>
      </c>
      <c r="E29" s="129" t="e">
        <f>D29*B39</f>
        <v>#REF!</v>
      </c>
      <c r="F29" s="113"/>
      <c r="G29" s="113"/>
    </row>
    <row r="30" spans="1:7" x14ac:dyDescent="0.3">
      <c r="A30" s="118" t="s">
        <v>215</v>
      </c>
      <c r="B30" s="119" t="s">
        <v>251</v>
      </c>
      <c r="C30" s="117"/>
      <c r="F30" s="113"/>
      <c r="G30" s="113"/>
    </row>
    <row r="31" spans="1:7" x14ac:dyDescent="0.3">
      <c r="A31" s="118" t="s">
        <v>216</v>
      </c>
      <c r="B31" s="119" t="str">
        <f>Fechamento!F7</f>
        <v>SOUS24</v>
      </c>
      <c r="C31" s="117"/>
      <c r="F31" s="113"/>
      <c r="G31" s="113"/>
    </row>
    <row r="32" spans="1:7" x14ac:dyDescent="0.3">
      <c r="A32" s="118" t="s">
        <v>217</v>
      </c>
      <c r="B32" s="190" t="str">
        <f>Fechamento!F8</f>
        <v>BRSOUSDBS075</v>
      </c>
      <c r="C32" s="117"/>
      <c r="F32" s="113"/>
      <c r="G32" s="113"/>
    </row>
    <row r="33" spans="1:7" x14ac:dyDescent="0.3">
      <c r="A33" s="118" t="s">
        <v>218</v>
      </c>
      <c r="B33" s="136">
        <f>Fechamento!C8</f>
        <v>46168</v>
      </c>
      <c r="C33" s="117"/>
      <c r="F33" s="113"/>
      <c r="G33" s="113"/>
    </row>
    <row r="34" spans="1:7" ht="15.6" x14ac:dyDescent="0.3">
      <c r="A34" s="118" t="s">
        <v>114</v>
      </c>
      <c r="B34" s="136">
        <f>Fechamento!C9</f>
        <v>46533</v>
      </c>
      <c r="C34" s="149"/>
      <c r="F34" s="152"/>
      <c r="G34" s="152"/>
    </row>
    <row r="35" spans="1:7" ht="15.6" x14ac:dyDescent="0.3">
      <c r="A35" s="118" t="s">
        <v>219</v>
      </c>
      <c r="B35" s="119" t="s">
        <v>199</v>
      </c>
      <c r="C35" s="149"/>
      <c r="D35" s="256"/>
      <c r="E35" s="256"/>
      <c r="F35" s="152"/>
      <c r="G35" s="152"/>
    </row>
    <row r="36" spans="1:7" ht="15.6" x14ac:dyDescent="0.3">
      <c r="A36" s="118" t="s">
        <v>134</v>
      </c>
      <c r="B36" s="139" t="s">
        <v>199</v>
      </c>
      <c r="C36" s="154"/>
      <c r="E36" s="121"/>
      <c r="F36" s="152"/>
      <c r="G36" s="152"/>
    </row>
    <row r="37" spans="1:7" ht="15.6" x14ac:dyDescent="0.3">
      <c r="A37" s="118" t="s">
        <v>220</v>
      </c>
      <c r="B37" s="119" t="s">
        <v>243</v>
      </c>
      <c r="C37" s="149"/>
      <c r="D37"/>
      <c r="E37"/>
      <c r="F37" s="152"/>
      <c r="G37" s="152"/>
    </row>
    <row r="38" spans="1:7" ht="15.6" x14ac:dyDescent="0.3">
      <c r="A38" s="118" t="s">
        <v>244</v>
      </c>
      <c r="B38" s="143"/>
      <c r="C38" s="149"/>
      <c r="D38"/>
      <c r="E38"/>
      <c r="F38" s="152"/>
      <c r="G38" s="152"/>
    </row>
    <row r="39" spans="1:7" ht="15.6" x14ac:dyDescent="0.3">
      <c r="A39" s="118" t="s">
        <v>221</v>
      </c>
      <c r="B39" s="133">
        <v>1536</v>
      </c>
      <c r="C39" s="149"/>
      <c r="D39"/>
      <c r="E39"/>
      <c r="F39" s="152"/>
      <c r="G39" s="152"/>
    </row>
    <row r="40" spans="1:7" ht="15.6" x14ac:dyDescent="0.3">
      <c r="A40" s="118" t="s">
        <v>222</v>
      </c>
      <c r="B40" s="146">
        <v>1000</v>
      </c>
      <c r="C40" s="149"/>
      <c r="D40"/>
      <c r="E40"/>
      <c r="F40" s="152"/>
      <c r="G40" s="152"/>
    </row>
    <row r="41" spans="1:7" x14ac:dyDescent="0.3">
      <c r="A41" s="118" t="s">
        <v>224</v>
      </c>
      <c r="B41" s="147">
        <f>B39*B40</f>
        <v>1536000</v>
      </c>
      <c r="C41" s="149"/>
      <c r="E41" s="145"/>
    </row>
    <row r="42" spans="1:7" x14ac:dyDescent="0.3">
      <c r="A42" s="157"/>
      <c r="B42" s="156"/>
      <c r="C42" s="149"/>
      <c r="D42" s="256" t="s">
        <v>223</v>
      </c>
      <c r="E42" s="256"/>
    </row>
    <row r="43" spans="1:7" x14ac:dyDescent="0.3">
      <c r="A43" s="157"/>
      <c r="B43" s="156"/>
      <c r="C43" s="149"/>
      <c r="D43" s="113"/>
      <c r="E43" s="113"/>
    </row>
    <row r="44" spans="1:7" x14ac:dyDescent="0.3">
      <c r="A44" s="257" t="s">
        <v>226</v>
      </c>
      <c r="B44" s="258"/>
      <c r="C44" s="149"/>
      <c r="D44" s="140" t="s">
        <v>225</v>
      </c>
      <c r="E44" s="148">
        <f>IFERROR(VLOOKUP(E3,[1]Banco!$C:$I,3,0),0)</f>
        <v>0</v>
      </c>
    </row>
    <row r="45" spans="1:7" x14ac:dyDescent="0.3">
      <c r="A45" s="118" t="s">
        <v>228</v>
      </c>
      <c r="B45" s="190" t="str">
        <f>Fechamento!P5</f>
        <v>N/A</v>
      </c>
      <c r="C45" s="149"/>
      <c r="D45" s="140" t="s">
        <v>227</v>
      </c>
      <c r="E45" s="148">
        <f>[1]Banco!F68+[1]Banco!F65</f>
        <v>0</v>
      </c>
    </row>
    <row r="46" spans="1:7" x14ac:dyDescent="0.3">
      <c r="A46" s="118" t="s">
        <v>230</v>
      </c>
      <c r="B46" s="190" t="str">
        <f>Fechamento!L5</f>
        <v>Sou Capital</v>
      </c>
      <c r="C46" s="149"/>
      <c r="D46" s="140" t="s">
        <v>229</v>
      </c>
      <c r="E46" s="148">
        <f>IFERROR(VLOOKUP(E3,[1]Banco!$C:$I,5,0),0)</f>
        <v>0</v>
      </c>
    </row>
    <row r="47" spans="1:7" x14ac:dyDescent="0.3">
      <c r="A47" s="118" t="s">
        <v>232</v>
      </c>
      <c r="B47" s="190" t="str">
        <f>Fechamento!P7</f>
        <v>Oliveira Trust DTVM</v>
      </c>
      <c r="C47" s="149"/>
      <c r="D47" s="140" t="s">
        <v>231</v>
      </c>
      <c r="E47" s="148">
        <f>IFERROR(VLOOKUP(E3,[1]Banco!$C:$I,6,0),0)</f>
        <v>0</v>
      </c>
    </row>
    <row r="48" spans="1:7" x14ac:dyDescent="0.3">
      <c r="A48" s="118" t="s">
        <v>234</v>
      </c>
      <c r="B48" s="119" t="s">
        <v>199</v>
      </c>
      <c r="C48" s="149"/>
      <c r="D48" s="140" t="s">
        <v>233</v>
      </c>
      <c r="E48" s="148"/>
    </row>
    <row r="49" spans="1:7" ht="15.6" x14ac:dyDescent="0.3">
      <c r="A49" s="118" t="s">
        <v>235</v>
      </c>
      <c r="B49" s="190" t="str">
        <f>Fechamento!P6</f>
        <v>Oliveira Trust DTVM</v>
      </c>
      <c r="C49" s="149"/>
      <c r="D49" s="150"/>
      <c r="E49" s="151"/>
    </row>
    <row r="50" spans="1:7" ht="15.6" x14ac:dyDescent="0.3">
      <c r="A50" s="153" t="s">
        <v>236</v>
      </c>
      <c r="B50" s="119" t="s">
        <v>113</v>
      </c>
      <c r="C50" s="149"/>
      <c r="D50" s="150"/>
      <c r="E50" s="151"/>
    </row>
    <row r="51" spans="1:7" ht="15.6" x14ac:dyDescent="0.3">
      <c r="A51" s="118" t="s">
        <v>252</v>
      </c>
      <c r="B51" s="190" t="str">
        <f>Fechamento!P8</f>
        <v>Oliveira Trust DTVM</v>
      </c>
      <c r="C51" s="149"/>
      <c r="D51" s="150"/>
      <c r="E51" s="151"/>
    </row>
    <row r="52" spans="1:7" ht="15.6" x14ac:dyDescent="0.3">
      <c r="A52" s="155"/>
      <c r="B52" s="156"/>
      <c r="C52" s="149"/>
      <c r="D52" s="150"/>
      <c r="E52" s="151"/>
    </row>
    <row r="53" spans="1:7" ht="15.6" x14ac:dyDescent="0.3">
      <c r="A53" s="257"/>
      <c r="B53" s="258"/>
      <c r="C53" s="149"/>
      <c r="D53" s="150"/>
      <c r="E53" s="151"/>
    </row>
    <row r="54" spans="1:7" ht="15.6" x14ac:dyDescent="0.3">
      <c r="A54" s="157"/>
      <c r="B54" s="156"/>
      <c r="C54" s="149"/>
      <c r="D54" s="150"/>
      <c r="E54" s="151"/>
    </row>
    <row r="55" spans="1:7" ht="15.6" x14ac:dyDescent="0.3">
      <c r="A55" s="157"/>
      <c r="B55" s="156"/>
      <c r="C55" s="149"/>
      <c r="D55" s="152"/>
      <c r="E55" s="152"/>
    </row>
    <row r="56" spans="1:7" ht="15.6" x14ac:dyDescent="0.3">
      <c r="A56" s="157"/>
      <c r="B56" s="156"/>
      <c r="C56" s="149"/>
      <c r="E56" s="158"/>
      <c r="F56" s="152"/>
      <c r="G56" s="152"/>
    </row>
    <row r="57" spans="1:7" ht="15.6" x14ac:dyDescent="0.3">
      <c r="A57" s="157"/>
      <c r="B57" s="156"/>
      <c r="C57" s="149"/>
      <c r="E57" s="158"/>
      <c r="F57" s="152"/>
      <c r="G57" s="152"/>
    </row>
    <row r="58" spans="1:7" s="103" customFormat="1" ht="18" customHeight="1" x14ac:dyDescent="0.25">
      <c r="A58" s="101"/>
      <c r="B58" s="102"/>
      <c r="C58" s="102"/>
      <c r="D58" s="102"/>
      <c r="E58" s="102"/>
    </row>
    <row r="59" spans="1:7" s="103" customFormat="1" ht="26.25" customHeight="1" x14ac:dyDescent="0.25">
      <c r="A59" s="101"/>
      <c r="B59" s="104"/>
      <c r="C59" s="104"/>
      <c r="D59" s="102"/>
      <c r="E59" s="102"/>
      <c r="F59" s="105"/>
    </row>
    <row r="60" spans="1:7" s="103" customFormat="1" ht="18" customHeight="1" thickBot="1" x14ac:dyDescent="0.35">
      <c r="A60" s="106"/>
      <c r="B60" s="107"/>
      <c r="C60" s="107"/>
      <c r="D60" s="107"/>
      <c r="E60" s="108"/>
      <c r="F60" s="109"/>
    </row>
    <row r="61" spans="1:7" ht="16.2" thickBot="1" x14ac:dyDescent="0.35">
      <c r="A61" s="159"/>
      <c r="B61" s="160"/>
      <c r="C61" s="161"/>
      <c r="D61" s="162"/>
      <c r="E61" s="163"/>
      <c r="F61" s="164"/>
      <c r="G61" s="152"/>
    </row>
    <row r="62" spans="1:7" ht="15.6" x14ac:dyDescent="0.3">
      <c r="A62" s="165"/>
      <c r="B62" s="166"/>
      <c r="C62" s="149"/>
      <c r="D62" s="152"/>
      <c r="E62" s="152"/>
      <c r="F62" s="152"/>
      <c r="G62" s="152"/>
    </row>
    <row r="63" spans="1:7" ht="15.6" x14ac:dyDescent="0.3">
      <c r="A63" s="249"/>
      <c r="B63" s="250"/>
      <c r="C63" s="149"/>
      <c r="D63" s="256" t="s">
        <v>129</v>
      </c>
      <c r="E63" s="256"/>
      <c r="F63" s="152"/>
      <c r="G63" s="152"/>
    </row>
    <row r="64" spans="1:7" ht="15.6" x14ac:dyDescent="0.3">
      <c r="A64" s="251"/>
      <c r="B64" s="252"/>
      <c r="C64" s="149"/>
      <c r="D64" s="152"/>
      <c r="E64" s="152"/>
      <c r="F64" s="152"/>
      <c r="G64" s="167"/>
    </row>
    <row r="65" spans="1:7" ht="15.6" x14ac:dyDescent="0.3">
      <c r="A65" s="251"/>
      <c r="B65" s="252"/>
      <c r="C65" s="149"/>
      <c r="D65" s="140" t="s">
        <v>237</v>
      </c>
      <c r="E65" s="168">
        <f>Fundos!H5</f>
        <v>130000</v>
      </c>
      <c r="F65" s="152"/>
      <c r="G65" s="152"/>
    </row>
    <row r="66" spans="1:7" ht="15.6" x14ac:dyDescent="0.3">
      <c r="A66" s="251"/>
      <c r="B66" s="252"/>
      <c r="C66" s="149"/>
      <c r="D66" s="140" t="s">
        <v>238</v>
      </c>
      <c r="E66" s="168">
        <f>Fundos!H6</f>
        <v>25000</v>
      </c>
      <c r="F66" s="152"/>
      <c r="G66" s="152"/>
    </row>
    <row r="67" spans="1:7" ht="15.6" x14ac:dyDescent="0.3">
      <c r="A67" s="251"/>
      <c r="B67" s="252"/>
      <c r="C67" s="149"/>
      <c r="D67" s="140" t="s">
        <v>239</v>
      </c>
      <c r="E67" s="168">
        <f>Fechamento!AA13</f>
        <v>130183.08</v>
      </c>
      <c r="F67" s="152"/>
      <c r="G67" s="152"/>
    </row>
    <row r="68" spans="1:7" ht="15.6" x14ac:dyDescent="0.3">
      <c r="A68" s="251"/>
      <c r="B68" s="252"/>
      <c r="C68" s="149"/>
      <c r="D68" s="140" t="s">
        <v>167</v>
      </c>
      <c r="E68" s="169" t="str">
        <f>IF(E67&gt;=E66,"ENQUADRADO","DESENQUADRADO")</f>
        <v>ENQUADRADO</v>
      </c>
      <c r="F68" s="152"/>
      <c r="G68" s="152"/>
    </row>
    <row r="69" spans="1:7" ht="15.6" x14ac:dyDescent="0.3">
      <c r="A69" s="253"/>
      <c r="B69" s="254"/>
      <c r="C69" s="149"/>
      <c r="D69" s="152"/>
      <c r="E69" s="152"/>
      <c r="F69" s="152"/>
      <c r="G69" s="152"/>
    </row>
    <row r="70" spans="1:7" x14ac:dyDescent="0.3">
      <c r="A70" s="249"/>
      <c r="B70" s="250"/>
      <c r="D70" s="256"/>
      <c r="E70" s="256"/>
    </row>
    <row r="71" spans="1:7" ht="15.6" x14ac:dyDescent="0.3">
      <c r="A71" s="251"/>
      <c r="B71" s="252"/>
      <c r="D71" s="152"/>
      <c r="E71" s="152"/>
    </row>
    <row r="72" spans="1:7" ht="15.6" x14ac:dyDescent="0.3">
      <c r="A72" s="251"/>
      <c r="B72" s="252"/>
      <c r="D72" s="206"/>
      <c r="E72" s="207"/>
    </row>
    <row r="73" spans="1:7" ht="15.6" x14ac:dyDescent="0.3">
      <c r="A73" s="251"/>
      <c r="B73" s="252"/>
      <c r="D73" s="206"/>
      <c r="E73" s="207"/>
    </row>
    <row r="74" spans="1:7" ht="15.6" x14ac:dyDescent="0.3">
      <c r="A74" s="251"/>
      <c r="B74" s="252"/>
      <c r="D74" s="206"/>
      <c r="E74" s="208"/>
    </row>
    <row r="75" spans="1:7" x14ac:dyDescent="0.3">
      <c r="A75" s="251"/>
      <c r="B75" s="252"/>
    </row>
    <row r="76" spans="1:7" x14ac:dyDescent="0.3">
      <c r="A76" s="253"/>
      <c r="B76" s="254"/>
    </row>
    <row r="77" spans="1:7" x14ac:dyDescent="0.3">
      <c r="A77"/>
      <c r="B77"/>
    </row>
    <row r="78" spans="1:7" x14ac:dyDescent="0.3">
      <c r="A78" s="170"/>
      <c r="B78" s="171"/>
      <c r="C78" s="172"/>
      <c r="D78" s="173"/>
      <c r="E78" s="174"/>
    </row>
    <row r="79" spans="1:7" x14ac:dyDescent="0.3">
      <c r="A79" s="175"/>
      <c r="B79" s="176"/>
      <c r="C79" s="172"/>
      <c r="D79" s="173"/>
      <c r="E79" s="173"/>
    </row>
    <row r="80" spans="1:7" x14ac:dyDescent="0.3">
      <c r="A80" s="175"/>
      <c r="B80" s="176"/>
      <c r="C80" s="172"/>
      <c r="D80" s="173"/>
      <c r="E80" s="173"/>
    </row>
    <row r="81" spans="1:5" ht="15" thickBot="1" x14ac:dyDescent="0.35">
      <c r="A81" s="177"/>
      <c r="B81" s="178"/>
      <c r="C81" s="179"/>
      <c r="D81" s="180"/>
      <c r="E81" s="180"/>
    </row>
    <row r="82" spans="1:5" x14ac:dyDescent="0.3">
      <c r="A82" s="170"/>
      <c r="B82" s="171"/>
      <c r="C82" s="172"/>
      <c r="D82" s="173"/>
      <c r="E82" s="174"/>
    </row>
    <row r="83" spans="1:5" x14ac:dyDescent="0.3">
      <c r="A83" s="170"/>
      <c r="B83" s="171"/>
      <c r="C83" s="172"/>
      <c r="D83" s="173"/>
      <c r="E83" s="174"/>
    </row>
    <row r="84" spans="1:5" x14ac:dyDescent="0.3">
      <c r="A84" s="170"/>
      <c r="B84" s="171"/>
      <c r="C84" s="172"/>
      <c r="D84" s="173"/>
      <c r="E84" s="174"/>
    </row>
    <row r="85" spans="1:5" x14ac:dyDescent="0.3">
      <c r="A85" s="170"/>
      <c r="B85" s="171"/>
      <c r="C85" s="172"/>
      <c r="D85" s="173"/>
      <c r="E85" s="174"/>
    </row>
    <row r="86" spans="1:5" x14ac:dyDescent="0.3">
      <c r="A86" s="181" t="s">
        <v>240</v>
      </c>
      <c r="B86" s="171"/>
      <c r="C86" s="172"/>
      <c r="D86" s="173"/>
      <c r="E86" s="174"/>
    </row>
    <row r="87" spans="1:5" ht="172.8" customHeight="1" x14ac:dyDescent="0.3">
      <c r="A87" s="255"/>
      <c r="B87" s="255"/>
      <c r="C87" s="255"/>
      <c r="D87" s="255"/>
      <c r="E87" s="255"/>
    </row>
    <row r="88" spans="1:5" x14ac:dyDescent="0.3">
      <c r="A88" s="182"/>
      <c r="B88" s="183"/>
      <c r="C88" s="183"/>
      <c r="D88" s="184"/>
      <c r="E88" s="184"/>
    </row>
    <row r="89" spans="1:5" x14ac:dyDescent="0.3">
      <c r="A89" s="182"/>
      <c r="B89" s="183"/>
      <c r="C89" s="183"/>
      <c r="D89" s="184"/>
      <c r="E89" s="184"/>
    </row>
    <row r="90" spans="1:5" x14ac:dyDescent="0.3">
      <c r="A90" s="182"/>
      <c r="B90" s="183"/>
      <c r="C90" s="183"/>
      <c r="D90" s="184"/>
      <c r="E90" s="184"/>
    </row>
    <row r="91" spans="1:5" x14ac:dyDescent="0.3">
      <c r="A91" s="182"/>
      <c r="B91" s="183"/>
      <c r="C91" s="183"/>
      <c r="D91" s="184"/>
      <c r="E91" s="184"/>
    </row>
    <row r="92" spans="1:5" x14ac:dyDescent="0.3">
      <c r="A92" s="182"/>
      <c r="B92" s="183"/>
      <c r="C92" s="183"/>
      <c r="D92" s="184"/>
      <c r="E92" s="184"/>
    </row>
    <row r="93" spans="1:5" x14ac:dyDescent="0.3">
      <c r="A93" s="185"/>
      <c r="B93" s="138"/>
      <c r="E93" s="121"/>
    </row>
  </sheetData>
  <mergeCells count="14">
    <mergeCell ref="A4:E4"/>
    <mergeCell ref="D7:E7"/>
    <mergeCell ref="A10:B10"/>
    <mergeCell ref="A14:B14"/>
    <mergeCell ref="D35:E35"/>
    <mergeCell ref="A70:B76"/>
    <mergeCell ref="A87:E87"/>
    <mergeCell ref="D19:E19"/>
    <mergeCell ref="D70:E70"/>
    <mergeCell ref="A44:B44"/>
    <mergeCell ref="A53:B53"/>
    <mergeCell ref="A63:B69"/>
    <mergeCell ref="D63:E63"/>
    <mergeCell ref="D42:E42"/>
  </mergeCells>
  <conditionalFormatting sqref="E68">
    <cfRule type="cellIs" dxfId="3" priority="13" operator="equal">
      <formula>"enquadrado"</formula>
    </cfRule>
    <cfRule type="cellIs" dxfId="2" priority="14" operator="equal">
      <formula>"desenquadrado"</formula>
    </cfRule>
  </conditionalFormatting>
  <conditionalFormatting sqref="E74">
    <cfRule type="cellIs" dxfId="1" priority="1" operator="equal">
      <formula>"enquadrado"</formula>
    </cfRule>
    <cfRule type="cellIs" dxfId="0" priority="2" operator="equal">
      <formula>"desenquadrado"</formula>
    </cfRule>
  </conditionalFormatting>
  <dataValidations count="2">
    <dataValidation type="list" allowBlank="1" showInputMessage="1" showErrorMessage="1" sqref="B17:C17 B30" xr:uid="{FA906951-B207-4F7F-8FD0-38440AAD42C7}">
      <formula1>"Sênior, Subordinada, Mesanino"</formula1>
    </dataValidation>
    <dataValidation type="list" allowBlank="1" showInputMessage="1" showErrorMessage="1" sqref="C25 B24 B37" xr:uid="{12DF2EE8-8277-439A-9D02-B73454EA04F2}">
      <formula1>"Mensal, Trimestral, Semestral, Anual"</formula1>
    </dataValidation>
  </dataValidations>
  <pageMargins left="0.25" right="0.25" top="0.75" bottom="0.75" header="0.3" footer="0.3"/>
  <pageSetup paperSize="9" scale="80" orientation="portrait" r:id="rId1"/>
  <rowBreaks count="1" manualBreakCount="1">
    <brk id="57" max="5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35F5-6DC0-4125-962E-74ADD8801FE3}">
  <dimension ref="A1:C872"/>
  <sheetViews>
    <sheetView topLeftCell="A835" workbookViewId="0">
      <selection activeCell="B856" sqref="B856"/>
    </sheetView>
  </sheetViews>
  <sheetFormatPr defaultRowHeight="13.2" x14ac:dyDescent="0.25"/>
  <cols>
    <col min="1" max="1" width="11.33203125" style="35" customWidth="1"/>
    <col min="2" max="2" width="18" style="35" customWidth="1"/>
    <col min="3" max="3" width="45.109375" style="35" customWidth="1"/>
    <col min="4" max="256" width="8.88671875" style="35"/>
    <col min="257" max="257" width="11.33203125" style="35" customWidth="1"/>
    <col min="258" max="258" width="18" style="35" customWidth="1"/>
    <col min="259" max="259" width="45.109375" style="35" customWidth="1"/>
    <col min="260" max="512" width="8.88671875" style="35"/>
    <col min="513" max="513" width="11.33203125" style="35" customWidth="1"/>
    <col min="514" max="514" width="18" style="35" customWidth="1"/>
    <col min="515" max="515" width="45.109375" style="35" customWidth="1"/>
    <col min="516" max="768" width="8.88671875" style="35"/>
    <col min="769" max="769" width="11.33203125" style="35" customWidth="1"/>
    <col min="770" max="770" width="18" style="35" customWidth="1"/>
    <col min="771" max="771" width="45.109375" style="35" customWidth="1"/>
    <col min="772" max="1024" width="8.88671875" style="35"/>
    <col min="1025" max="1025" width="11.33203125" style="35" customWidth="1"/>
    <col min="1026" max="1026" width="18" style="35" customWidth="1"/>
    <col min="1027" max="1027" width="45.109375" style="35" customWidth="1"/>
    <col min="1028" max="1280" width="8.88671875" style="35"/>
    <col min="1281" max="1281" width="11.33203125" style="35" customWidth="1"/>
    <col min="1282" max="1282" width="18" style="35" customWidth="1"/>
    <col min="1283" max="1283" width="45.109375" style="35" customWidth="1"/>
    <col min="1284" max="1536" width="8.88671875" style="35"/>
    <col min="1537" max="1537" width="11.33203125" style="35" customWidth="1"/>
    <col min="1538" max="1538" width="18" style="35" customWidth="1"/>
    <col min="1539" max="1539" width="45.109375" style="35" customWidth="1"/>
    <col min="1540" max="1792" width="8.88671875" style="35"/>
    <col min="1793" max="1793" width="11.33203125" style="35" customWidth="1"/>
    <col min="1794" max="1794" width="18" style="35" customWidth="1"/>
    <col min="1795" max="1795" width="45.109375" style="35" customWidth="1"/>
    <col min="1796" max="2048" width="8.88671875" style="35"/>
    <col min="2049" max="2049" width="11.33203125" style="35" customWidth="1"/>
    <col min="2050" max="2050" width="18" style="35" customWidth="1"/>
    <col min="2051" max="2051" width="45.109375" style="35" customWidth="1"/>
    <col min="2052" max="2304" width="8.88671875" style="35"/>
    <col min="2305" max="2305" width="11.33203125" style="35" customWidth="1"/>
    <col min="2306" max="2306" width="18" style="35" customWidth="1"/>
    <col min="2307" max="2307" width="45.109375" style="35" customWidth="1"/>
    <col min="2308" max="2560" width="8.88671875" style="35"/>
    <col min="2561" max="2561" width="11.33203125" style="35" customWidth="1"/>
    <col min="2562" max="2562" width="18" style="35" customWidth="1"/>
    <col min="2563" max="2563" width="45.109375" style="35" customWidth="1"/>
    <col min="2564" max="2816" width="8.88671875" style="35"/>
    <col min="2817" max="2817" width="11.33203125" style="35" customWidth="1"/>
    <col min="2818" max="2818" width="18" style="35" customWidth="1"/>
    <col min="2819" max="2819" width="45.109375" style="35" customWidth="1"/>
    <col min="2820" max="3072" width="8.88671875" style="35"/>
    <col min="3073" max="3073" width="11.33203125" style="35" customWidth="1"/>
    <col min="3074" max="3074" width="18" style="35" customWidth="1"/>
    <col min="3075" max="3075" width="45.109375" style="35" customWidth="1"/>
    <col min="3076" max="3328" width="8.88671875" style="35"/>
    <col min="3329" max="3329" width="11.33203125" style="35" customWidth="1"/>
    <col min="3330" max="3330" width="18" style="35" customWidth="1"/>
    <col min="3331" max="3331" width="45.109375" style="35" customWidth="1"/>
    <col min="3332" max="3584" width="8.88671875" style="35"/>
    <col min="3585" max="3585" width="11.33203125" style="35" customWidth="1"/>
    <col min="3586" max="3586" width="18" style="35" customWidth="1"/>
    <col min="3587" max="3587" width="45.109375" style="35" customWidth="1"/>
    <col min="3588" max="3840" width="8.88671875" style="35"/>
    <col min="3841" max="3841" width="11.33203125" style="35" customWidth="1"/>
    <col min="3842" max="3842" width="18" style="35" customWidth="1"/>
    <col min="3843" max="3843" width="45.109375" style="35" customWidth="1"/>
    <col min="3844" max="4096" width="8.88671875" style="35"/>
    <col min="4097" max="4097" width="11.33203125" style="35" customWidth="1"/>
    <col min="4098" max="4098" width="18" style="35" customWidth="1"/>
    <col min="4099" max="4099" width="45.109375" style="35" customWidth="1"/>
    <col min="4100" max="4352" width="8.88671875" style="35"/>
    <col min="4353" max="4353" width="11.33203125" style="35" customWidth="1"/>
    <col min="4354" max="4354" width="18" style="35" customWidth="1"/>
    <col min="4355" max="4355" width="45.109375" style="35" customWidth="1"/>
    <col min="4356" max="4608" width="8.88671875" style="35"/>
    <col min="4609" max="4609" width="11.33203125" style="35" customWidth="1"/>
    <col min="4610" max="4610" width="18" style="35" customWidth="1"/>
    <col min="4611" max="4611" width="45.109375" style="35" customWidth="1"/>
    <col min="4612" max="4864" width="8.88671875" style="35"/>
    <col min="4865" max="4865" width="11.33203125" style="35" customWidth="1"/>
    <col min="4866" max="4866" width="18" style="35" customWidth="1"/>
    <col min="4867" max="4867" width="45.109375" style="35" customWidth="1"/>
    <col min="4868" max="5120" width="8.88671875" style="35"/>
    <col min="5121" max="5121" width="11.33203125" style="35" customWidth="1"/>
    <col min="5122" max="5122" width="18" style="35" customWidth="1"/>
    <col min="5123" max="5123" width="45.109375" style="35" customWidth="1"/>
    <col min="5124" max="5376" width="8.88671875" style="35"/>
    <col min="5377" max="5377" width="11.33203125" style="35" customWidth="1"/>
    <col min="5378" max="5378" width="18" style="35" customWidth="1"/>
    <col min="5379" max="5379" width="45.109375" style="35" customWidth="1"/>
    <col min="5380" max="5632" width="8.88671875" style="35"/>
    <col min="5633" max="5633" width="11.33203125" style="35" customWidth="1"/>
    <col min="5634" max="5634" width="18" style="35" customWidth="1"/>
    <col min="5635" max="5635" width="45.109375" style="35" customWidth="1"/>
    <col min="5636" max="5888" width="8.88671875" style="35"/>
    <col min="5889" max="5889" width="11.33203125" style="35" customWidth="1"/>
    <col min="5890" max="5890" width="18" style="35" customWidth="1"/>
    <col min="5891" max="5891" width="45.109375" style="35" customWidth="1"/>
    <col min="5892" max="6144" width="8.88671875" style="35"/>
    <col min="6145" max="6145" width="11.33203125" style="35" customWidth="1"/>
    <col min="6146" max="6146" width="18" style="35" customWidth="1"/>
    <col min="6147" max="6147" width="45.109375" style="35" customWidth="1"/>
    <col min="6148" max="6400" width="8.88671875" style="35"/>
    <col min="6401" max="6401" width="11.33203125" style="35" customWidth="1"/>
    <col min="6402" max="6402" width="18" style="35" customWidth="1"/>
    <col min="6403" max="6403" width="45.109375" style="35" customWidth="1"/>
    <col min="6404" max="6656" width="8.88671875" style="35"/>
    <col min="6657" max="6657" width="11.33203125" style="35" customWidth="1"/>
    <col min="6658" max="6658" width="18" style="35" customWidth="1"/>
    <col min="6659" max="6659" width="45.109375" style="35" customWidth="1"/>
    <col min="6660" max="6912" width="8.88671875" style="35"/>
    <col min="6913" max="6913" width="11.33203125" style="35" customWidth="1"/>
    <col min="6914" max="6914" width="18" style="35" customWidth="1"/>
    <col min="6915" max="6915" width="45.109375" style="35" customWidth="1"/>
    <col min="6916" max="7168" width="8.88671875" style="35"/>
    <col min="7169" max="7169" width="11.33203125" style="35" customWidth="1"/>
    <col min="7170" max="7170" width="18" style="35" customWidth="1"/>
    <col min="7171" max="7171" width="45.109375" style="35" customWidth="1"/>
    <col min="7172" max="7424" width="8.88671875" style="35"/>
    <col min="7425" max="7425" width="11.33203125" style="35" customWidth="1"/>
    <col min="7426" max="7426" width="18" style="35" customWidth="1"/>
    <col min="7427" max="7427" width="45.109375" style="35" customWidth="1"/>
    <col min="7428" max="7680" width="8.88671875" style="35"/>
    <col min="7681" max="7681" width="11.33203125" style="35" customWidth="1"/>
    <col min="7682" max="7682" width="18" style="35" customWidth="1"/>
    <col min="7683" max="7683" width="45.109375" style="35" customWidth="1"/>
    <col min="7684" max="7936" width="8.88671875" style="35"/>
    <col min="7937" max="7937" width="11.33203125" style="35" customWidth="1"/>
    <col min="7938" max="7938" width="18" style="35" customWidth="1"/>
    <col min="7939" max="7939" width="45.109375" style="35" customWidth="1"/>
    <col min="7940" max="8192" width="8.88671875" style="35"/>
    <col min="8193" max="8193" width="11.33203125" style="35" customWidth="1"/>
    <col min="8194" max="8194" width="18" style="35" customWidth="1"/>
    <col min="8195" max="8195" width="45.109375" style="35" customWidth="1"/>
    <col min="8196" max="8448" width="8.88671875" style="35"/>
    <col min="8449" max="8449" width="11.33203125" style="35" customWidth="1"/>
    <col min="8450" max="8450" width="18" style="35" customWidth="1"/>
    <col min="8451" max="8451" width="45.109375" style="35" customWidth="1"/>
    <col min="8452" max="8704" width="8.88671875" style="35"/>
    <col min="8705" max="8705" width="11.33203125" style="35" customWidth="1"/>
    <col min="8706" max="8706" width="18" style="35" customWidth="1"/>
    <col min="8707" max="8707" width="45.109375" style="35" customWidth="1"/>
    <col min="8708" max="8960" width="8.88671875" style="35"/>
    <col min="8961" max="8961" width="11.33203125" style="35" customWidth="1"/>
    <col min="8962" max="8962" width="18" style="35" customWidth="1"/>
    <col min="8963" max="8963" width="45.109375" style="35" customWidth="1"/>
    <col min="8964" max="9216" width="8.88671875" style="35"/>
    <col min="9217" max="9217" width="11.33203125" style="35" customWidth="1"/>
    <col min="9218" max="9218" width="18" style="35" customWidth="1"/>
    <col min="9219" max="9219" width="45.109375" style="35" customWidth="1"/>
    <col min="9220" max="9472" width="8.88671875" style="35"/>
    <col min="9473" max="9473" width="11.33203125" style="35" customWidth="1"/>
    <col min="9474" max="9474" width="18" style="35" customWidth="1"/>
    <col min="9475" max="9475" width="45.109375" style="35" customWidth="1"/>
    <col min="9476" max="9728" width="8.88671875" style="35"/>
    <col min="9729" max="9729" width="11.33203125" style="35" customWidth="1"/>
    <col min="9730" max="9730" width="18" style="35" customWidth="1"/>
    <col min="9731" max="9731" width="45.109375" style="35" customWidth="1"/>
    <col min="9732" max="9984" width="8.88671875" style="35"/>
    <col min="9985" max="9985" width="11.33203125" style="35" customWidth="1"/>
    <col min="9986" max="9986" width="18" style="35" customWidth="1"/>
    <col min="9987" max="9987" width="45.109375" style="35" customWidth="1"/>
    <col min="9988" max="10240" width="8.88671875" style="35"/>
    <col min="10241" max="10241" width="11.33203125" style="35" customWidth="1"/>
    <col min="10242" max="10242" width="18" style="35" customWidth="1"/>
    <col min="10243" max="10243" width="45.109375" style="35" customWidth="1"/>
    <col min="10244" max="10496" width="8.88671875" style="35"/>
    <col min="10497" max="10497" width="11.33203125" style="35" customWidth="1"/>
    <col min="10498" max="10498" width="18" style="35" customWidth="1"/>
    <col min="10499" max="10499" width="45.109375" style="35" customWidth="1"/>
    <col min="10500" max="10752" width="8.88671875" style="35"/>
    <col min="10753" max="10753" width="11.33203125" style="35" customWidth="1"/>
    <col min="10754" max="10754" width="18" style="35" customWidth="1"/>
    <col min="10755" max="10755" width="45.109375" style="35" customWidth="1"/>
    <col min="10756" max="11008" width="8.88671875" style="35"/>
    <col min="11009" max="11009" width="11.33203125" style="35" customWidth="1"/>
    <col min="11010" max="11010" width="18" style="35" customWidth="1"/>
    <col min="11011" max="11011" width="45.109375" style="35" customWidth="1"/>
    <col min="11012" max="11264" width="8.88671875" style="35"/>
    <col min="11265" max="11265" width="11.33203125" style="35" customWidth="1"/>
    <col min="11266" max="11266" width="18" style="35" customWidth="1"/>
    <col min="11267" max="11267" width="45.109375" style="35" customWidth="1"/>
    <col min="11268" max="11520" width="8.88671875" style="35"/>
    <col min="11521" max="11521" width="11.33203125" style="35" customWidth="1"/>
    <col min="11522" max="11522" width="18" style="35" customWidth="1"/>
    <col min="11523" max="11523" width="45.109375" style="35" customWidth="1"/>
    <col min="11524" max="11776" width="8.88671875" style="35"/>
    <col min="11777" max="11777" width="11.33203125" style="35" customWidth="1"/>
    <col min="11778" max="11778" width="18" style="35" customWidth="1"/>
    <col min="11779" max="11779" width="45.109375" style="35" customWidth="1"/>
    <col min="11780" max="12032" width="8.88671875" style="35"/>
    <col min="12033" max="12033" width="11.33203125" style="35" customWidth="1"/>
    <col min="12034" max="12034" width="18" style="35" customWidth="1"/>
    <col min="12035" max="12035" width="45.109375" style="35" customWidth="1"/>
    <col min="12036" max="12288" width="8.88671875" style="35"/>
    <col min="12289" max="12289" width="11.33203125" style="35" customWidth="1"/>
    <col min="12290" max="12290" width="18" style="35" customWidth="1"/>
    <col min="12291" max="12291" width="45.109375" style="35" customWidth="1"/>
    <col min="12292" max="12544" width="8.88671875" style="35"/>
    <col min="12545" max="12545" width="11.33203125" style="35" customWidth="1"/>
    <col min="12546" max="12546" width="18" style="35" customWidth="1"/>
    <col min="12547" max="12547" width="45.109375" style="35" customWidth="1"/>
    <col min="12548" max="12800" width="8.88671875" style="35"/>
    <col min="12801" max="12801" width="11.33203125" style="35" customWidth="1"/>
    <col min="12802" max="12802" width="18" style="35" customWidth="1"/>
    <col min="12803" max="12803" width="45.109375" style="35" customWidth="1"/>
    <col min="12804" max="13056" width="8.88671875" style="35"/>
    <col min="13057" max="13057" width="11.33203125" style="35" customWidth="1"/>
    <col min="13058" max="13058" width="18" style="35" customWidth="1"/>
    <col min="13059" max="13059" width="45.109375" style="35" customWidth="1"/>
    <col min="13060" max="13312" width="8.88671875" style="35"/>
    <col min="13313" max="13313" width="11.33203125" style="35" customWidth="1"/>
    <col min="13314" max="13314" width="18" style="35" customWidth="1"/>
    <col min="13315" max="13315" width="45.109375" style="35" customWidth="1"/>
    <col min="13316" max="13568" width="8.88671875" style="35"/>
    <col min="13569" max="13569" width="11.33203125" style="35" customWidth="1"/>
    <col min="13570" max="13570" width="18" style="35" customWidth="1"/>
    <col min="13571" max="13571" width="45.109375" style="35" customWidth="1"/>
    <col min="13572" max="13824" width="8.88671875" style="35"/>
    <col min="13825" max="13825" width="11.33203125" style="35" customWidth="1"/>
    <col min="13826" max="13826" width="18" style="35" customWidth="1"/>
    <col min="13827" max="13827" width="45.109375" style="35" customWidth="1"/>
    <col min="13828" max="14080" width="8.88671875" style="35"/>
    <col min="14081" max="14081" width="11.33203125" style="35" customWidth="1"/>
    <col min="14082" max="14082" width="18" style="35" customWidth="1"/>
    <col min="14083" max="14083" width="45.109375" style="35" customWidth="1"/>
    <col min="14084" max="14336" width="8.88671875" style="35"/>
    <col min="14337" max="14337" width="11.33203125" style="35" customWidth="1"/>
    <col min="14338" max="14338" width="18" style="35" customWidth="1"/>
    <col min="14339" max="14339" width="45.109375" style="35" customWidth="1"/>
    <col min="14340" max="14592" width="8.88671875" style="35"/>
    <col min="14593" max="14593" width="11.33203125" style="35" customWidth="1"/>
    <col min="14594" max="14594" width="18" style="35" customWidth="1"/>
    <col min="14595" max="14595" width="45.109375" style="35" customWidth="1"/>
    <col min="14596" max="14848" width="8.88671875" style="35"/>
    <col min="14849" max="14849" width="11.33203125" style="35" customWidth="1"/>
    <col min="14850" max="14850" width="18" style="35" customWidth="1"/>
    <col min="14851" max="14851" width="45.109375" style="35" customWidth="1"/>
    <col min="14852" max="15104" width="8.88671875" style="35"/>
    <col min="15105" max="15105" width="11.33203125" style="35" customWidth="1"/>
    <col min="15106" max="15106" width="18" style="35" customWidth="1"/>
    <col min="15107" max="15107" width="45.109375" style="35" customWidth="1"/>
    <col min="15108" max="15360" width="8.88671875" style="35"/>
    <col min="15361" max="15361" width="11.33203125" style="35" customWidth="1"/>
    <col min="15362" max="15362" width="18" style="35" customWidth="1"/>
    <col min="15363" max="15363" width="45.109375" style="35" customWidth="1"/>
    <col min="15364" max="15616" width="8.88671875" style="35"/>
    <col min="15617" max="15617" width="11.33203125" style="35" customWidth="1"/>
    <col min="15618" max="15618" width="18" style="35" customWidth="1"/>
    <col min="15619" max="15619" width="45.109375" style="35" customWidth="1"/>
    <col min="15620" max="15872" width="8.88671875" style="35"/>
    <col min="15873" max="15873" width="11.33203125" style="35" customWidth="1"/>
    <col min="15874" max="15874" width="18" style="35" customWidth="1"/>
    <col min="15875" max="15875" width="45.109375" style="35" customWidth="1"/>
    <col min="15876" max="16128" width="8.88671875" style="35"/>
    <col min="16129" max="16129" width="11.33203125" style="35" customWidth="1"/>
    <col min="16130" max="16130" width="18" style="35" customWidth="1"/>
    <col min="16131" max="16131" width="45.109375" style="35" customWidth="1"/>
    <col min="16132" max="16384" width="8.88671875" style="35"/>
  </cols>
  <sheetData>
    <row r="1" spans="1:3" ht="13.8" thickBot="1" x14ac:dyDescent="0.3">
      <c r="A1" s="32" t="s">
        <v>33</v>
      </c>
      <c r="B1" s="33" t="s">
        <v>142</v>
      </c>
      <c r="C1" s="34" t="s">
        <v>143</v>
      </c>
    </row>
    <row r="2" spans="1:3" ht="13.8" thickBot="1" x14ac:dyDescent="0.3">
      <c r="A2" s="36">
        <v>40544</v>
      </c>
      <c r="B2" s="37" t="s">
        <v>144</v>
      </c>
      <c r="C2" s="38" t="s">
        <v>145</v>
      </c>
    </row>
    <row r="3" spans="1:3" ht="13.8" thickBot="1" x14ac:dyDescent="0.3">
      <c r="A3" s="39">
        <v>40609</v>
      </c>
      <c r="B3" s="40" t="s">
        <v>146</v>
      </c>
      <c r="C3" s="41" t="s">
        <v>147</v>
      </c>
    </row>
    <row r="4" spans="1:3" ht="13.8" thickBot="1" x14ac:dyDescent="0.3">
      <c r="A4" s="39">
        <v>40610</v>
      </c>
      <c r="B4" s="40" t="s">
        <v>148</v>
      </c>
      <c r="C4" s="41" t="s">
        <v>147</v>
      </c>
    </row>
    <row r="5" spans="1:3" ht="13.8" thickBot="1" x14ac:dyDescent="0.3">
      <c r="A5" s="39">
        <v>40654</v>
      </c>
      <c r="B5" s="40" t="s">
        <v>149</v>
      </c>
      <c r="C5" s="41" t="s">
        <v>150</v>
      </c>
    </row>
    <row r="6" spans="1:3" ht="13.8" thickBot="1" x14ac:dyDescent="0.3">
      <c r="A6" s="39">
        <v>40655</v>
      </c>
      <c r="B6" s="40" t="s">
        <v>151</v>
      </c>
      <c r="C6" s="41" t="s">
        <v>152</v>
      </c>
    </row>
    <row r="7" spans="1:3" ht="13.8" thickBot="1" x14ac:dyDescent="0.3">
      <c r="A7" s="39">
        <v>40664</v>
      </c>
      <c r="B7" s="40" t="s">
        <v>153</v>
      </c>
      <c r="C7" s="41" t="s">
        <v>154</v>
      </c>
    </row>
    <row r="8" spans="1:3" ht="13.8" thickBot="1" x14ac:dyDescent="0.3">
      <c r="A8" s="39">
        <v>40717</v>
      </c>
      <c r="B8" s="40" t="s">
        <v>149</v>
      </c>
      <c r="C8" s="41" t="s">
        <v>155</v>
      </c>
    </row>
    <row r="9" spans="1:3" ht="13.8" thickBot="1" x14ac:dyDescent="0.3">
      <c r="A9" s="39">
        <v>40793</v>
      </c>
      <c r="B9" s="40" t="s">
        <v>156</v>
      </c>
      <c r="C9" s="41" t="s">
        <v>157</v>
      </c>
    </row>
    <row r="10" spans="1:3" ht="14.4" thickBot="1" x14ac:dyDescent="0.3">
      <c r="A10" s="39">
        <v>40828</v>
      </c>
      <c r="B10" s="40" t="s">
        <v>156</v>
      </c>
      <c r="C10" s="41" t="s">
        <v>158</v>
      </c>
    </row>
    <row r="11" spans="1:3" ht="13.8" thickBot="1" x14ac:dyDescent="0.3">
      <c r="A11" s="39">
        <v>40849</v>
      </c>
      <c r="B11" s="40" t="s">
        <v>156</v>
      </c>
      <c r="C11" s="41" t="s">
        <v>159</v>
      </c>
    </row>
    <row r="12" spans="1:3" ht="13.8" thickBot="1" x14ac:dyDescent="0.3">
      <c r="A12" s="39">
        <v>40862</v>
      </c>
      <c r="B12" s="40" t="s">
        <v>148</v>
      </c>
      <c r="C12" s="41" t="s">
        <v>160</v>
      </c>
    </row>
    <row r="13" spans="1:3" ht="13.8" thickBot="1" x14ac:dyDescent="0.3">
      <c r="A13" s="39">
        <v>40902</v>
      </c>
      <c r="B13" s="40" t="s">
        <v>153</v>
      </c>
      <c r="C13" s="41" t="s">
        <v>161</v>
      </c>
    </row>
    <row r="14" spans="1:3" ht="13.8" thickBot="1" x14ac:dyDescent="0.3">
      <c r="A14" s="42">
        <v>40909</v>
      </c>
      <c r="B14" s="43" t="s">
        <v>153</v>
      </c>
      <c r="C14" s="44" t="s">
        <v>145</v>
      </c>
    </row>
    <row r="15" spans="1:3" ht="13.8" thickBot="1" x14ac:dyDescent="0.3">
      <c r="A15" s="45">
        <v>40959</v>
      </c>
      <c r="B15" s="46" t="s">
        <v>146</v>
      </c>
      <c r="C15" s="47" t="s">
        <v>147</v>
      </c>
    </row>
    <row r="16" spans="1:3" ht="13.8" thickBot="1" x14ac:dyDescent="0.3">
      <c r="A16" s="45">
        <v>40960</v>
      </c>
      <c r="B16" s="46" t="s">
        <v>148</v>
      </c>
      <c r="C16" s="47" t="s">
        <v>147</v>
      </c>
    </row>
    <row r="17" spans="1:3" ht="13.8" thickBot="1" x14ac:dyDescent="0.3">
      <c r="A17" s="45">
        <v>41005</v>
      </c>
      <c r="B17" s="46" t="s">
        <v>151</v>
      </c>
      <c r="C17" s="47" t="s">
        <v>150</v>
      </c>
    </row>
    <row r="18" spans="1:3" ht="13.8" thickBot="1" x14ac:dyDescent="0.3">
      <c r="A18" s="45">
        <v>41020</v>
      </c>
      <c r="B18" s="46" t="s">
        <v>144</v>
      </c>
      <c r="C18" s="47" t="s">
        <v>152</v>
      </c>
    </row>
    <row r="19" spans="1:3" ht="13.8" thickBot="1" x14ac:dyDescent="0.3">
      <c r="A19" s="45">
        <v>41030</v>
      </c>
      <c r="B19" s="46" t="s">
        <v>148</v>
      </c>
      <c r="C19" s="47" t="s">
        <v>154</v>
      </c>
    </row>
    <row r="20" spans="1:3" ht="13.8" thickBot="1" x14ac:dyDescent="0.3">
      <c r="A20" s="45">
        <v>41067</v>
      </c>
      <c r="B20" s="46" t="s">
        <v>149</v>
      </c>
      <c r="C20" s="47" t="s">
        <v>155</v>
      </c>
    </row>
    <row r="21" spans="1:3" ht="13.8" thickBot="1" x14ac:dyDescent="0.3">
      <c r="A21" s="45">
        <v>41159</v>
      </c>
      <c r="B21" s="46" t="s">
        <v>151</v>
      </c>
      <c r="C21" s="47" t="s">
        <v>157</v>
      </c>
    </row>
    <row r="22" spans="1:3" ht="14.4" thickBot="1" x14ac:dyDescent="0.3">
      <c r="A22" s="45">
        <v>41194</v>
      </c>
      <c r="B22" s="46" t="s">
        <v>151</v>
      </c>
      <c r="C22" s="47" t="s">
        <v>158</v>
      </c>
    </row>
    <row r="23" spans="1:3" ht="13.8" thickBot="1" x14ac:dyDescent="0.3">
      <c r="A23" s="45">
        <v>41215</v>
      </c>
      <c r="B23" s="46" t="s">
        <v>151</v>
      </c>
      <c r="C23" s="47" t="s">
        <v>159</v>
      </c>
    </row>
    <row r="24" spans="1:3" ht="13.8" thickBot="1" x14ac:dyDescent="0.3">
      <c r="A24" s="45">
        <v>41228</v>
      </c>
      <c r="B24" s="46" t="s">
        <v>149</v>
      </c>
      <c r="C24" s="47" t="s">
        <v>160</v>
      </c>
    </row>
    <row r="25" spans="1:3" ht="13.8" thickBot="1" x14ac:dyDescent="0.3">
      <c r="A25" s="45">
        <v>41268</v>
      </c>
      <c r="B25" s="46" t="s">
        <v>148</v>
      </c>
      <c r="C25" s="47" t="s">
        <v>161</v>
      </c>
    </row>
    <row r="26" spans="1:3" ht="13.8" thickBot="1" x14ac:dyDescent="0.3">
      <c r="A26" s="36">
        <v>41275</v>
      </c>
      <c r="B26" s="37" t="s">
        <v>148</v>
      </c>
      <c r="C26" s="38" t="s">
        <v>145</v>
      </c>
    </row>
    <row r="27" spans="1:3" ht="13.8" thickBot="1" x14ac:dyDescent="0.3">
      <c r="A27" s="39">
        <v>41316</v>
      </c>
      <c r="B27" s="40" t="s">
        <v>146</v>
      </c>
      <c r="C27" s="41" t="s">
        <v>147</v>
      </c>
    </row>
    <row r="28" spans="1:3" ht="13.8" thickBot="1" x14ac:dyDescent="0.3">
      <c r="A28" s="39">
        <v>41317</v>
      </c>
      <c r="B28" s="40" t="s">
        <v>148</v>
      </c>
      <c r="C28" s="41" t="s">
        <v>147</v>
      </c>
    </row>
    <row r="29" spans="1:3" ht="13.8" thickBot="1" x14ac:dyDescent="0.3">
      <c r="A29" s="39">
        <v>41362</v>
      </c>
      <c r="B29" s="40" t="s">
        <v>151</v>
      </c>
      <c r="C29" s="41" t="s">
        <v>150</v>
      </c>
    </row>
    <row r="30" spans="1:3" ht="13.8" thickBot="1" x14ac:dyDescent="0.3">
      <c r="A30" s="39">
        <v>41385</v>
      </c>
      <c r="B30" s="40" t="s">
        <v>153</v>
      </c>
      <c r="C30" s="41" t="s">
        <v>152</v>
      </c>
    </row>
    <row r="31" spans="1:3" ht="13.8" thickBot="1" x14ac:dyDescent="0.3">
      <c r="A31" s="39">
        <v>41395</v>
      </c>
      <c r="B31" s="40" t="s">
        <v>156</v>
      </c>
      <c r="C31" s="41" t="s">
        <v>154</v>
      </c>
    </row>
    <row r="32" spans="1:3" ht="13.8" thickBot="1" x14ac:dyDescent="0.3">
      <c r="A32" s="39">
        <v>41424</v>
      </c>
      <c r="B32" s="40" t="s">
        <v>149</v>
      </c>
      <c r="C32" s="41" t="s">
        <v>155</v>
      </c>
    </row>
    <row r="33" spans="1:3" ht="13.8" thickBot="1" x14ac:dyDescent="0.3">
      <c r="A33" s="39">
        <v>41524</v>
      </c>
      <c r="B33" s="40" t="s">
        <v>144</v>
      </c>
      <c r="C33" s="41" t="s">
        <v>157</v>
      </c>
    </row>
    <row r="34" spans="1:3" ht="14.4" thickBot="1" x14ac:dyDescent="0.3">
      <c r="A34" s="39">
        <v>41559</v>
      </c>
      <c r="B34" s="40" t="s">
        <v>144</v>
      </c>
      <c r="C34" s="41" t="s">
        <v>158</v>
      </c>
    </row>
    <row r="35" spans="1:3" ht="13.8" thickBot="1" x14ac:dyDescent="0.3">
      <c r="A35" s="39">
        <v>41580</v>
      </c>
      <c r="B35" s="40" t="s">
        <v>144</v>
      </c>
      <c r="C35" s="41" t="s">
        <v>159</v>
      </c>
    </row>
    <row r="36" spans="1:3" ht="13.8" thickBot="1" x14ac:dyDescent="0.3">
      <c r="A36" s="39">
        <v>41593</v>
      </c>
      <c r="B36" s="40" t="s">
        <v>151</v>
      </c>
      <c r="C36" s="41" t="s">
        <v>160</v>
      </c>
    </row>
    <row r="37" spans="1:3" ht="13.8" thickBot="1" x14ac:dyDescent="0.3">
      <c r="A37" s="39">
        <v>41633</v>
      </c>
      <c r="B37" s="40" t="s">
        <v>156</v>
      </c>
      <c r="C37" s="41" t="s">
        <v>161</v>
      </c>
    </row>
    <row r="38" spans="1:3" ht="13.8" thickBot="1" x14ac:dyDescent="0.3">
      <c r="A38" s="42">
        <v>41640</v>
      </c>
      <c r="B38" s="43" t="s">
        <v>156</v>
      </c>
      <c r="C38" s="44" t="s">
        <v>145</v>
      </c>
    </row>
    <row r="39" spans="1:3" ht="13.8" thickBot="1" x14ac:dyDescent="0.3">
      <c r="A39" s="45">
        <v>41701</v>
      </c>
      <c r="B39" s="46" t="s">
        <v>146</v>
      </c>
      <c r="C39" s="47" t="s">
        <v>147</v>
      </c>
    </row>
    <row r="40" spans="1:3" ht="13.8" thickBot="1" x14ac:dyDescent="0.3">
      <c r="A40" s="45">
        <v>41702</v>
      </c>
      <c r="B40" s="46" t="s">
        <v>148</v>
      </c>
      <c r="C40" s="47" t="s">
        <v>147</v>
      </c>
    </row>
    <row r="41" spans="1:3" ht="13.8" thickBot="1" x14ac:dyDescent="0.3">
      <c r="A41" s="45">
        <v>41747</v>
      </c>
      <c r="B41" s="46" t="s">
        <v>151</v>
      </c>
      <c r="C41" s="47" t="s">
        <v>150</v>
      </c>
    </row>
    <row r="42" spans="1:3" ht="13.8" thickBot="1" x14ac:dyDescent="0.3">
      <c r="A42" s="45">
        <v>41750</v>
      </c>
      <c r="B42" s="46" t="s">
        <v>146</v>
      </c>
      <c r="C42" s="47" t="s">
        <v>152</v>
      </c>
    </row>
    <row r="43" spans="1:3" ht="13.8" thickBot="1" x14ac:dyDescent="0.3">
      <c r="A43" s="45">
        <v>41760</v>
      </c>
      <c r="B43" s="46" t="s">
        <v>149</v>
      </c>
      <c r="C43" s="47" t="s">
        <v>154</v>
      </c>
    </row>
    <row r="44" spans="1:3" ht="13.8" thickBot="1" x14ac:dyDescent="0.3">
      <c r="A44" s="45">
        <v>41809</v>
      </c>
      <c r="B44" s="46" t="s">
        <v>149</v>
      </c>
      <c r="C44" s="47" t="s">
        <v>155</v>
      </c>
    </row>
    <row r="45" spans="1:3" ht="13.8" thickBot="1" x14ac:dyDescent="0.3">
      <c r="A45" s="45">
        <v>41889</v>
      </c>
      <c r="B45" s="46" t="s">
        <v>153</v>
      </c>
      <c r="C45" s="47" t="s">
        <v>157</v>
      </c>
    </row>
    <row r="46" spans="1:3" ht="14.4" thickBot="1" x14ac:dyDescent="0.3">
      <c r="A46" s="45">
        <v>41924</v>
      </c>
      <c r="B46" s="46" t="s">
        <v>153</v>
      </c>
      <c r="C46" s="47" t="s">
        <v>158</v>
      </c>
    </row>
    <row r="47" spans="1:3" ht="13.8" thickBot="1" x14ac:dyDescent="0.3">
      <c r="A47" s="45">
        <v>41945</v>
      </c>
      <c r="B47" s="46" t="s">
        <v>153</v>
      </c>
      <c r="C47" s="47" t="s">
        <v>159</v>
      </c>
    </row>
    <row r="48" spans="1:3" ht="13.8" thickBot="1" x14ac:dyDescent="0.3">
      <c r="A48" s="45">
        <v>41958</v>
      </c>
      <c r="B48" s="46" t="s">
        <v>144</v>
      </c>
      <c r="C48" s="47" t="s">
        <v>160</v>
      </c>
    </row>
    <row r="49" spans="1:3" ht="13.8" thickBot="1" x14ac:dyDescent="0.3">
      <c r="A49" s="45">
        <v>41998</v>
      </c>
      <c r="B49" s="46" t="s">
        <v>149</v>
      </c>
      <c r="C49" s="47" t="s">
        <v>161</v>
      </c>
    </row>
    <row r="50" spans="1:3" ht="13.8" thickBot="1" x14ac:dyDescent="0.3">
      <c r="A50" s="36">
        <v>42005</v>
      </c>
      <c r="B50" s="37" t="s">
        <v>149</v>
      </c>
      <c r="C50" s="38" t="s">
        <v>145</v>
      </c>
    </row>
    <row r="51" spans="1:3" ht="13.8" thickBot="1" x14ac:dyDescent="0.3">
      <c r="A51" s="39">
        <v>42051</v>
      </c>
      <c r="B51" s="40" t="s">
        <v>146</v>
      </c>
      <c r="C51" s="41" t="s">
        <v>147</v>
      </c>
    </row>
    <row r="52" spans="1:3" ht="13.8" thickBot="1" x14ac:dyDescent="0.3">
      <c r="A52" s="39">
        <v>42052</v>
      </c>
      <c r="B52" s="40" t="s">
        <v>148</v>
      </c>
      <c r="C52" s="41" t="s">
        <v>147</v>
      </c>
    </row>
    <row r="53" spans="1:3" ht="13.8" thickBot="1" x14ac:dyDescent="0.3">
      <c r="A53" s="39">
        <v>42097</v>
      </c>
      <c r="B53" s="40" t="s">
        <v>151</v>
      </c>
      <c r="C53" s="41" t="s">
        <v>150</v>
      </c>
    </row>
    <row r="54" spans="1:3" ht="13.8" thickBot="1" x14ac:dyDescent="0.3">
      <c r="A54" s="39">
        <v>42115</v>
      </c>
      <c r="B54" s="40" t="s">
        <v>148</v>
      </c>
      <c r="C54" s="41" t="s">
        <v>152</v>
      </c>
    </row>
    <row r="55" spans="1:3" ht="13.8" thickBot="1" x14ac:dyDescent="0.3">
      <c r="A55" s="39">
        <v>42125</v>
      </c>
      <c r="B55" s="40" t="s">
        <v>151</v>
      </c>
      <c r="C55" s="41" t="s">
        <v>154</v>
      </c>
    </row>
    <row r="56" spans="1:3" ht="13.8" thickBot="1" x14ac:dyDescent="0.3">
      <c r="A56" s="39">
        <v>42159</v>
      </c>
      <c r="B56" s="40" t="s">
        <v>149</v>
      </c>
      <c r="C56" s="41" t="s">
        <v>155</v>
      </c>
    </row>
    <row r="57" spans="1:3" ht="13.8" thickBot="1" x14ac:dyDescent="0.3">
      <c r="A57" s="39">
        <v>42254</v>
      </c>
      <c r="B57" s="40" t="s">
        <v>146</v>
      </c>
      <c r="C57" s="41" t="s">
        <v>157</v>
      </c>
    </row>
    <row r="58" spans="1:3" ht="14.4" thickBot="1" x14ac:dyDescent="0.3">
      <c r="A58" s="39">
        <v>42289</v>
      </c>
      <c r="B58" s="40" t="s">
        <v>146</v>
      </c>
      <c r="C58" s="41" t="s">
        <v>158</v>
      </c>
    </row>
    <row r="59" spans="1:3" ht="13.8" thickBot="1" x14ac:dyDescent="0.3">
      <c r="A59" s="39">
        <v>42310</v>
      </c>
      <c r="B59" s="40" t="s">
        <v>146</v>
      </c>
      <c r="C59" s="41" t="s">
        <v>159</v>
      </c>
    </row>
    <row r="60" spans="1:3" ht="13.8" thickBot="1" x14ac:dyDescent="0.3">
      <c r="A60" s="39">
        <v>42323</v>
      </c>
      <c r="B60" s="40" t="s">
        <v>153</v>
      </c>
      <c r="C60" s="41" t="s">
        <v>160</v>
      </c>
    </row>
    <row r="61" spans="1:3" ht="13.8" thickBot="1" x14ac:dyDescent="0.3">
      <c r="A61" s="39">
        <v>42363</v>
      </c>
      <c r="B61" s="40" t="s">
        <v>151</v>
      </c>
      <c r="C61" s="41" t="s">
        <v>161</v>
      </c>
    </row>
    <row r="62" spans="1:3" ht="13.8" thickBot="1" x14ac:dyDescent="0.3">
      <c r="A62" s="42">
        <v>42370</v>
      </c>
      <c r="B62" s="43" t="s">
        <v>151</v>
      </c>
      <c r="C62" s="44" t="s">
        <v>145</v>
      </c>
    </row>
    <row r="63" spans="1:3" ht="13.8" thickBot="1" x14ac:dyDescent="0.3">
      <c r="A63" s="45">
        <v>42408</v>
      </c>
      <c r="B63" s="46" t="s">
        <v>146</v>
      </c>
      <c r="C63" s="47" t="s">
        <v>147</v>
      </c>
    </row>
    <row r="64" spans="1:3" ht="13.8" thickBot="1" x14ac:dyDescent="0.3">
      <c r="A64" s="45">
        <v>42409</v>
      </c>
      <c r="B64" s="46" t="s">
        <v>148</v>
      </c>
      <c r="C64" s="47" t="s">
        <v>147</v>
      </c>
    </row>
    <row r="65" spans="1:3" ht="13.8" thickBot="1" x14ac:dyDescent="0.3">
      <c r="A65" s="45">
        <v>42454</v>
      </c>
      <c r="B65" s="46" t="s">
        <v>151</v>
      </c>
      <c r="C65" s="47" t="s">
        <v>150</v>
      </c>
    </row>
    <row r="66" spans="1:3" ht="13.8" thickBot="1" x14ac:dyDescent="0.3">
      <c r="A66" s="45">
        <v>42481</v>
      </c>
      <c r="B66" s="46" t="s">
        <v>149</v>
      </c>
      <c r="C66" s="47" t="s">
        <v>152</v>
      </c>
    </row>
    <row r="67" spans="1:3" ht="13.8" thickBot="1" x14ac:dyDescent="0.3">
      <c r="A67" s="45">
        <v>42491</v>
      </c>
      <c r="B67" s="46" t="s">
        <v>153</v>
      </c>
      <c r="C67" s="47" t="s">
        <v>154</v>
      </c>
    </row>
    <row r="68" spans="1:3" ht="13.8" thickBot="1" x14ac:dyDescent="0.3">
      <c r="A68" s="45">
        <v>42516</v>
      </c>
      <c r="B68" s="46" t="s">
        <v>149</v>
      </c>
      <c r="C68" s="47" t="s">
        <v>155</v>
      </c>
    </row>
    <row r="69" spans="1:3" ht="13.8" thickBot="1" x14ac:dyDescent="0.3">
      <c r="A69" s="45">
        <v>42620</v>
      </c>
      <c r="B69" s="46" t="s">
        <v>156</v>
      </c>
      <c r="C69" s="47" t="s">
        <v>157</v>
      </c>
    </row>
    <row r="70" spans="1:3" ht="14.4" thickBot="1" x14ac:dyDescent="0.3">
      <c r="A70" s="45">
        <v>42655</v>
      </c>
      <c r="B70" s="46" t="s">
        <v>156</v>
      </c>
      <c r="C70" s="47" t="s">
        <v>158</v>
      </c>
    </row>
    <row r="71" spans="1:3" ht="13.8" thickBot="1" x14ac:dyDescent="0.3">
      <c r="A71" s="45">
        <v>42676</v>
      </c>
      <c r="B71" s="46" t="s">
        <v>156</v>
      </c>
      <c r="C71" s="47" t="s">
        <v>159</v>
      </c>
    </row>
    <row r="72" spans="1:3" ht="13.8" thickBot="1" x14ac:dyDescent="0.3">
      <c r="A72" s="45">
        <v>42689</v>
      </c>
      <c r="B72" s="46" t="s">
        <v>148</v>
      </c>
      <c r="C72" s="47" t="s">
        <v>160</v>
      </c>
    </row>
    <row r="73" spans="1:3" ht="13.8" thickBot="1" x14ac:dyDescent="0.3">
      <c r="A73" s="45">
        <v>42729</v>
      </c>
      <c r="B73" s="46" t="s">
        <v>153</v>
      </c>
      <c r="C73" s="47" t="s">
        <v>161</v>
      </c>
    </row>
    <row r="74" spans="1:3" ht="13.8" thickBot="1" x14ac:dyDescent="0.3">
      <c r="A74" s="36">
        <v>42736</v>
      </c>
      <c r="B74" s="37" t="s">
        <v>153</v>
      </c>
      <c r="C74" s="38" t="s">
        <v>145</v>
      </c>
    </row>
    <row r="75" spans="1:3" ht="13.8" thickBot="1" x14ac:dyDescent="0.3">
      <c r="A75" s="39">
        <v>42793</v>
      </c>
      <c r="B75" s="40" t="s">
        <v>146</v>
      </c>
      <c r="C75" s="41" t="s">
        <v>147</v>
      </c>
    </row>
    <row r="76" spans="1:3" ht="13.8" thickBot="1" x14ac:dyDescent="0.3">
      <c r="A76" s="39">
        <v>42794</v>
      </c>
      <c r="B76" s="40" t="s">
        <v>148</v>
      </c>
      <c r="C76" s="41" t="s">
        <v>147</v>
      </c>
    </row>
    <row r="77" spans="1:3" ht="13.8" thickBot="1" x14ac:dyDescent="0.3">
      <c r="A77" s="39">
        <v>42839</v>
      </c>
      <c r="B77" s="40" t="s">
        <v>151</v>
      </c>
      <c r="C77" s="41" t="s">
        <v>150</v>
      </c>
    </row>
    <row r="78" spans="1:3" ht="13.8" thickBot="1" x14ac:dyDescent="0.3">
      <c r="A78" s="39">
        <v>42846</v>
      </c>
      <c r="B78" s="40" t="s">
        <v>151</v>
      </c>
      <c r="C78" s="41" t="s">
        <v>152</v>
      </c>
    </row>
    <row r="79" spans="1:3" ht="13.8" thickBot="1" x14ac:dyDescent="0.3">
      <c r="A79" s="39">
        <v>42856</v>
      </c>
      <c r="B79" s="40" t="s">
        <v>146</v>
      </c>
      <c r="C79" s="41" t="s">
        <v>154</v>
      </c>
    </row>
    <row r="80" spans="1:3" ht="13.8" thickBot="1" x14ac:dyDescent="0.3">
      <c r="A80" s="39">
        <v>42901</v>
      </c>
      <c r="B80" s="40" t="s">
        <v>149</v>
      </c>
      <c r="C80" s="41" t="s">
        <v>155</v>
      </c>
    </row>
    <row r="81" spans="1:3" ht="13.8" thickBot="1" x14ac:dyDescent="0.3">
      <c r="A81" s="39">
        <v>42985</v>
      </c>
      <c r="B81" s="40" t="s">
        <v>149</v>
      </c>
      <c r="C81" s="41" t="s">
        <v>157</v>
      </c>
    </row>
    <row r="82" spans="1:3" ht="14.4" thickBot="1" x14ac:dyDescent="0.3">
      <c r="A82" s="39">
        <v>43020</v>
      </c>
      <c r="B82" s="40" t="s">
        <v>149</v>
      </c>
      <c r="C82" s="41" t="s">
        <v>158</v>
      </c>
    </row>
    <row r="83" spans="1:3" ht="13.8" thickBot="1" x14ac:dyDescent="0.3">
      <c r="A83" s="39">
        <v>43041</v>
      </c>
      <c r="B83" s="40" t="s">
        <v>149</v>
      </c>
      <c r="C83" s="41" t="s">
        <v>159</v>
      </c>
    </row>
    <row r="84" spans="1:3" ht="13.8" thickBot="1" x14ac:dyDescent="0.3">
      <c r="A84" s="39">
        <v>43054</v>
      </c>
      <c r="B84" s="40" t="s">
        <v>156</v>
      </c>
      <c r="C84" s="41" t="s">
        <v>160</v>
      </c>
    </row>
    <row r="85" spans="1:3" ht="13.8" thickBot="1" x14ac:dyDescent="0.3">
      <c r="A85" s="39">
        <v>43094</v>
      </c>
      <c r="B85" s="40" t="s">
        <v>146</v>
      </c>
      <c r="C85" s="41" t="s">
        <v>161</v>
      </c>
    </row>
    <row r="86" spans="1:3" ht="13.8" thickBot="1" x14ac:dyDescent="0.3">
      <c r="A86" s="42">
        <v>43101</v>
      </c>
      <c r="B86" s="43" t="s">
        <v>146</v>
      </c>
      <c r="C86" s="44" t="s">
        <v>145</v>
      </c>
    </row>
    <row r="87" spans="1:3" ht="13.8" thickBot="1" x14ac:dyDescent="0.3">
      <c r="A87" s="45">
        <v>43143</v>
      </c>
      <c r="B87" s="46" t="s">
        <v>146</v>
      </c>
      <c r="C87" s="47" t="s">
        <v>147</v>
      </c>
    </row>
    <row r="88" spans="1:3" ht="13.8" thickBot="1" x14ac:dyDescent="0.3">
      <c r="A88" s="45">
        <v>43144</v>
      </c>
      <c r="B88" s="46" t="s">
        <v>148</v>
      </c>
      <c r="C88" s="47" t="s">
        <v>147</v>
      </c>
    </row>
    <row r="89" spans="1:3" ht="13.8" thickBot="1" x14ac:dyDescent="0.3">
      <c r="A89" s="45">
        <v>43189</v>
      </c>
      <c r="B89" s="46" t="s">
        <v>151</v>
      </c>
      <c r="C89" s="47" t="s">
        <v>150</v>
      </c>
    </row>
    <row r="90" spans="1:3" ht="13.8" thickBot="1" x14ac:dyDescent="0.3">
      <c r="A90" s="45">
        <v>43211</v>
      </c>
      <c r="B90" s="46" t="s">
        <v>144</v>
      </c>
      <c r="C90" s="47" t="s">
        <v>152</v>
      </c>
    </row>
    <row r="91" spans="1:3" ht="13.8" thickBot="1" x14ac:dyDescent="0.3">
      <c r="A91" s="45">
        <v>43221</v>
      </c>
      <c r="B91" s="46" t="s">
        <v>148</v>
      </c>
      <c r="C91" s="47" t="s">
        <v>154</v>
      </c>
    </row>
    <row r="92" spans="1:3" ht="13.8" thickBot="1" x14ac:dyDescent="0.3">
      <c r="A92" s="45">
        <v>43251</v>
      </c>
      <c r="B92" s="46" t="s">
        <v>149</v>
      </c>
      <c r="C92" s="47" t="s">
        <v>155</v>
      </c>
    </row>
    <row r="93" spans="1:3" ht="13.8" thickBot="1" x14ac:dyDescent="0.3">
      <c r="A93" s="45">
        <v>43350</v>
      </c>
      <c r="B93" s="46" t="s">
        <v>151</v>
      </c>
      <c r="C93" s="47" t="s">
        <v>157</v>
      </c>
    </row>
    <row r="94" spans="1:3" ht="14.4" thickBot="1" x14ac:dyDescent="0.3">
      <c r="A94" s="45">
        <v>43385</v>
      </c>
      <c r="B94" s="46" t="s">
        <v>151</v>
      </c>
      <c r="C94" s="47" t="s">
        <v>158</v>
      </c>
    </row>
    <row r="95" spans="1:3" ht="13.8" thickBot="1" x14ac:dyDescent="0.3">
      <c r="A95" s="45">
        <v>43406</v>
      </c>
      <c r="B95" s="46" t="s">
        <v>151</v>
      </c>
      <c r="C95" s="47" t="s">
        <v>159</v>
      </c>
    </row>
    <row r="96" spans="1:3" ht="13.8" thickBot="1" x14ac:dyDescent="0.3">
      <c r="A96" s="45">
        <v>43419</v>
      </c>
      <c r="B96" s="46" t="s">
        <v>149</v>
      </c>
      <c r="C96" s="47" t="s">
        <v>160</v>
      </c>
    </row>
    <row r="97" spans="1:3" ht="13.8" thickBot="1" x14ac:dyDescent="0.3">
      <c r="A97" s="45">
        <v>43459</v>
      </c>
      <c r="B97" s="46" t="s">
        <v>148</v>
      </c>
      <c r="C97" s="47" t="s">
        <v>161</v>
      </c>
    </row>
    <row r="98" spans="1:3" ht="13.8" thickBot="1" x14ac:dyDescent="0.3">
      <c r="A98" s="36">
        <v>43466</v>
      </c>
      <c r="B98" s="37" t="s">
        <v>148</v>
      </c>
      <c r="C98" s="38" t="s">
        <v>145</v>
      </c>
    </row>
    <row r="99" spans="1:3" ht="13.8" thickBot="1" x14ac:dyDescent="0.3">
      <c r="A99" s="39">
        <v>43528</v>
      </c>
      <c r="B99" s="40" t="s">
        <v>146</v>
      </c>
      <c r="C99" s="41" t="s">
        <v>147</v>
      </c>
    </row>
    <row r="100" spans="1:3" ht="13.8" thickBot="1" x14ac:dyDescent="0.3">
      <c r="A100" s="39">
        <v>43529</v>
      </c>
      <c r="B100" s="40" t="s">
        <v>148</v>
      </c>
      <c r="C100" s="41" t="s">
        <v>147</v>
      </c>
    </row>
    <row r="101" spans="1:3" ht="13.8" thickBot="1" x14ac:dyDescent="0.3">
      <c r="A101" s="39">
        <v>43574</v>
      </c>
      <c r="B101" s="40" t="s">
        <v>151</v>
      </c>
      <c r="C101" s="41" t="s">
        <v>150</v>
      </c>
    </row>
    <row r="102" spans="1:3" ht="13.8" thickBot="1" x14ac:dyDescent="0.3">
      <c r="A102" s="39">
        <v>43576</v>
      </c>
      <c r="B102" s="40" t="s">
        <v>153</v>
      </c>
      <c r="C102" s="41" t="s">
        <v>152</v>
      </c>
    </row>
    <row r="103" spans="1:3" ht="13.8" thickBot="1" x14ac:dyDescent="0.3">
      <c r="A103" s="39">
        <v>43586</v>
      </c>
      <c r="B103" s="40" t="s">
        <v>156</v>
      </c>
      <c r="C103" s="41" t="s">
        <v>154</v>
      </c>
    </row>
    <row r="104" spans="1:3" ht="13.8" thickBot="1" x14ac:dyDescent="0.3">
      <c r="A104" s="39">
        <v>43636</v>
      </c>
      <c r="B104" s="40" t="s">
        <v>149</v>
      </c>
      <c r="C104" s="41" t="s">
        <v>155</v>
      </c>
    </row>
    <row r="105" spans="1:3" ht="13.8" thickBot="1" x14ac:dyDescent="0.3">
      <c r="A105" s="39">
        <v>43715</v>
      </c>
      <c r="B105" s="40" t="s">
        <v>144</v>
      </c>
      <c r="C105" s="41" t="s">
        <v>157</v>
      </c>
    </row>
    <row r="106" spans="1:3" ht="14.4" thickBot="1" x14ac:dyDescent="0.3">
      <c r="A106" s="39">
        <v>43750</v>
      </c>
      <c r="B106" s="40" t="s">
        <v>144</v>
      </c>
      <c r="C106" s="41" t="s">
        <v>158</v>
      </c>
    </row>
    <row r="107" spans="1:3" ht="13.8" thickBot="1" x14ac:dyDescent="0.3">
      <c r="A107" s="39">
        <v>43771</v>
      </c>
      <c r="B107" s="40" t="s">
        <v>144</v>
      </c>
      <c r="C107" s="41" t="s">
        <v>159</v>
      </c>
    </row>
    <row r="108" spans="1:3" ht="13.8" thickBot="1" x14ac:dyDescent="0.3">
      <c r="A108" s="39">
        <v>43784</v>
      </c>
      <c r="B108" s="40" t="s">
        <v>151</v>
      </c>
      <c r="C108" s="41" t="s">
        <v>160</v>
      </c>
    </row>
    <row r="109" spans="1:3" ht="13.8" thickBot="1" x14ac:dyDescent="0.3">
      <c r="A109" s="39">
        <v>43824</v>
      </c>
      <c r="B109" s="40" t="s">
        <v>156</v>
      </c>
      <c r="C109" s="41" t="s">
        <v>161</v>
      </c>
    </row>
    <row r="110" spans="1:3" ht="13.8" thickBot="1" x14ac:dyDescent="0.3">
      <c r="A110" s="42">
        <v>43831</v>
      </c>
      <c r="B110" s="43" t="s">
        <v>156</v>
      </c>
      <c r="C110" s="44" t="s">
        <v>145</v>
      </c>
    </row>
    <row r="111" spans="1:3" ht="13.8" thickBot="1" x14ac:dyDescent="0.3">
      <c r="A111" s="45">
        <v>43885</v>
      </c>
      <c r="B111" s="46" t="s">
        <v>146</v>
      </c>
      <c r="C111" s="47" t="s">
        <v>147</v>
      </c>
    </row>
    <row r="112" spans="1:3" ht="13.8" thickBot="1" x14ac:dyDescent="0.3">
      <c r="A112" s="45">
        <v>43886</v>
      </c>
      <c r="B112" s="46" t="s">
        <v>148</v>
      </c>
      <c r="C112" s="47" t="s">
        <v>147</v>
      </c>
    </row>
    <row r="113" spans="1:3" ht="13.8" thickBot="1" x14ac:dyDescent="0.3">
      <c r="A113" s="45">
        <v>43931</v>
      </c>
      <c r="B113" s="46" t="s">
        <v>151</v>
      </c>
      <c r="C113" s="47" t="s">
        <v>150</v>
      </c>
    </row>
    <row r="114" spans="1:3" ht="13.8" thickBot="1" x14ac:dyDescent="0.3">
      <c r="A114" s="45">
        <v>43942</v>
      </c>
      <c r="B114" s="46" t="s">
        <v>148</v>
      </c>
      <c r="C114" s="47" t="s">
        <v>152</v>
      </c>
    </row>
    <row r="115" spans="1:3" ht="13.8" thickBot="1" x14ac:dyDescent="0.3">
      <c r="A115" s="45">
        <v>43952</v>
      </c>
      <c r="B115" s="46" t="s">
        <v>151</v>
      </c>
      <c r="C115" s="47" t="s">
        <v>154</v>
      </c>
    </row>
    <row r="116" spans="1:3" ht="13.8" thickBot="1" x14ac:dyDescent="0.3">
      <c r="A116" s="45">
        <v>43993</v>
      </c>
      <c r="B116" s="46" t="s">
        <v>149</v>
      </c>
      <c r="C116" s="47" t="s">
        <v>155</v>
      </c>
    </row>
    <row r="117" spans="1:3" ht="13.8" thickBot="1" x14ac:dyDescent="0.3">
      <c r="A117" s="45">
        <v>44081</v>
      </c>
      <c r="B117" s="46" t="s">
        <v>146</v>
      </c>
      <c r="C117" s="47" t="s">
        <v>157</v>
      </c>
    </row>
    <row r="118" spans="1:3" ht="14.4" thickBot="1" x14ac:dyDescent="0.3">
      <c r="A118" s="45">
        <v>44116</v>
      </c>
      <c r="B118" s="46" t="s">
        <v>146</v>
      </c>
      <c r="C118" s="47" t="s">
        <v>158</v>
      </c>
    </row>
    <row r="119" spans="1:3" ht="13.8" thickBot="1" x14ac:dyDescent="0.3">
      <c r="A119" s="45">
        <v>44137</v>
      </c>
      <c r="B119" s="46" t="s">
        <v>146</v>
      </c>
      <c r="C119" s="47" t="s">
        <v>159</v>
      </c>
    </row>
    <row r="120" spans="1:3" ht="13.8" thickBot="1" x14ac:dyDescent="0.3">
      <c r="A120" s="45">
        <v>44150</v>
      </c>
      <c r="B120" s="46" t="s">
        <v>153</v>
      </c>
      <c r="C120" s="47" t="s">
        <v>160</v>
      </c>
    </row>
    <row r="121" spans="1:3" ht="13.8" thickBot="1" x14ac:dyDescent="0.3">
      <c r="A121" s="45">
        <v>44190</v>
      </c>
      <c r="B121" s="46" t="s">
        <v>151</v>
      </c>
      <c r="C121" s="47" t="s">
        <v>161</v>
      </c>
    </row>
    <row r="122" spans="1:3" ht="13.8" thickBot="1" x14ac:dyDescent="0.3">
      <c r="A122" s="36">
        <v>44197</v>
      </c>
      <c r="B122" s="37" t="s">
        <v>151</v>
      </c>
      <c r="C122" s="38" t="s">
        <v>145</v>
      </c>
    </row>
    <row r="123" spans="1:3" ht="13.8" thickBot="1" x14ac:dyDescent="0.3">
      <c r="A123" s="39">
        <v>44242</v>
      </c>
      <c r="B123" s="40" t="s">
        <v>146</v>
      </c>
      <c r="C123" s="41" t="s">
        <v>147</v>
      </c>
    </row>
    <row r="124" spans="1:3" ht="13.8" thickBot="1" x14ac:dyDescent="0.3">
      <c r="A124" s="39">
        <v>44243</v>
      </c>
      <c r="B124" s="40" t="s">
        <v>148</v>
      </c>
      <c r="C124" s="41" t="s">
        <v>147</v>
      </c>
    </row>
    <row r="125" spans="1:3" ht="13.8" thickBot="1" x14ac:dyDescent="0.3">
      <c r="A125" s="39">
        <v>44288</v>
      </c>
      <c r="B125" s="40" t="s">
        <v>151</v>
      </c>
      <c r="C125" s="41" t="s">
        <v>150</v>
      </c>
    </row>
    <row r="126" spans="1:3" ht="13.8" thickBot="1" x14ac:dyDescent="0.3">
      <c r="A126" s="39">
        <v>44307</v>
      </c>
      <c r="B126" s="40" t="s">
        <v>156</v>
      </c>
      <c r="C126" s="41" t="s">
        <v>152</v>
      </c>
    </row>
    <row r="127" spans="1:3" ht="13.8" thickBot="1" x14ac:dyDescent="0.3">
      <c r="A127" s="39">
        <v>44317</v>
      </c>
      <c r="B127" s="40" t="s">
        <v>144</v>
      </c>
      <c r="C127" s="41" t="s">
        <v>154</v>
      </c>
    </row>
    <row r="128" spans="1:3" ht="13.8" thickBot="1" x14ac:dyDescent="0.3">
      <c r="A128" s="39">
        <v>44350</v>
      </c>
      <c r="B128" s="40" t="s">
        <v>149</v>
      </c>
      <c r="C128" s="41" t="s">
        <v>155</v>
      </c>
    </row>
    <row r="129" spans="1:3" ht="13.8" thickBot="1" x14ac:dyDescent="0.3">
      <c r="A129" s="39">
        <v>44446</v>
      </c>
      <c r="B129" s="40" t="s">
        <v>148</v>
      </c>
      <c r="C129" s="41" t="s">
        <v>157</v>
      </c>
    </row>
    <row r="130" spans="1:3" ht="14.4" thickBot="1" x14ac:dyDescent="0.3">
      <c r="A130" s="39">
        <v>44481</v>
      </c>
      <c r="B130" s="40" t="s">
        <v>148</v>
      </c>
      <c r="C130" s="41" t="s">
        <v>158</v>
      </c>
    </row>
    <row r="131" spans="1:3" ht="13.8" thickBot="1" x14ac:dyDescent="0.3">
      <c r="A131" s="39">
        <v>44502</v>
      </c>
      <c r="B131" s="40" t="s">
        <v>148</v>
      </c>
      <c r="C131" s="41" t="s">
        <v>159</v>
      </c>
    </row>
    <row r="132" spans="1:3" ht="13.8" thickBot="1" x14ac:dyDescent="0.3">
      <c r="A132" s="39">
        <v>44515</v>
      </c>
      <c r="B132" s="40" t="s">
        <v>146</v>
      </c>
      <c r="C132" s="41" t="s">
        <v>160</v>
      </c>
    </row>
    <row r="133" spans="1:3" ht="13.8" thickBot="1" x14ac:dyDescent="0.3">
      <c r="A133" s="39">
        <v>44555</v>
      </c>
      <c r="B133" s="40" t="s">
        <v>144</v>
      </c>
      <c r="C133" s="41" t="s">
        <v>161</v>
      </c>
    </row>
    <row r="134" spans="1:3" ht="13.8" thickBot="1" x14ac:dyDescent="0.3">
      <c r="A134" s="42">
        <v>44562</v>
      </c>
      <c r="B134" s="43" t="s">
        <v>144</v>
      </c>
      <c r="C134" s="44" t="s">
        <v>145</v>
      </c>
    </row>
    <row r="135" spans="1:3" ht="13.8" thickBot="1" x14ac:dyDescent="0.3">
      <c r="A135" s="45">
        <v>44620</v>
      </c>
      <c r="B135" s="46" t="s">
        <v>146</v>
      </c>
      <c r="C135" s="47" t="s">
        <v>147</v>
      </c>
    </row>
    <row r="136" spans="1:3" ht="13.8" thickBot="1" x14ac:dyDescent="0.3">
      <c r="A136" s="45">
        <v>44621</v>
      </c>
      <c r="B136" s="46" t="s">
        <v>148</v>
      </c>
      <c r="C136" s="47" t="s">
        <v>147</v>
      </c>
    </row>
    <row r="137" spans="1:3" ht="13.8" thickBot="1" x14ac:dyDescent="0.3">
      <c r="A137" s="45">
        <v>44666</v>
      </c>
      <c r="B137" s="46" t="s">
        <v>151</v>
      </c>
      <c r="C137" s="47" t="s">
        <v>150</v>
      </c>
    </row>
    <row r="138" spans="1:3" ht="13.8" thickBot="1" x14ac:dyDescent="0.3">
      <c r="A138" s="45">
        <v>44672</v>
      </c>
      <c r="B138" s="46" t="s">
        <v>149</v>
      </c>
      <c r="C138" s="47" t="s">
        <v>152</v>
      </c>
    </row>
    <row r="139" spans="1:3" ht="13.8" thickBot="1" x14ac:dyDescent="0.3">
      <c r="A139" s="45">
        <v>44682</v>
      </c>
      <c r="B139" s="46" t="s">
        <v>153</v>
      </c>
      <c r="C139" s="47" t="s">
        <v>154</v>
      </c>
    </row>
    <row r="140" spans="1:3" ht="13.8" thickBot="1" x14ac:dyDescent="0.3">
      <c r="A140" s="45">
        <v>44728</v>
      </c>
      <c r="B140" s="46" t="s">
        <v>149</v>
      </c>
      <c r="C140" s="47" t="s">
        <v>155</v>
      </c>
    </row>
    <row r="141" spans="1:3" ht="13.8" thickBot="1" x14ac:dyDescent="0.3">
      <c r="A141" s="45">
        <v>44811</v>
      </c>
      <c r="B141" s="46" t="s">
        <v>156</v>
      </c>
      <c r="C141" s="47" t="s">
        <v>157</v>
      </c>
    </row>
    <row r="142" spans="1:3" ht="14.4" thickBot="1" x14ac:dyDescent="0.3">
      <c r="A142" s="45">
        <v>44846</v>
      </c>
      <c r="B142" s="46" t="s">
        <v>156</v>
      </c>
      <c r="C142" s="47" t="s">
        <v>158</v>
      </c>
    </row>
    <row r="143" spans="1:3" ht="13.8" thickBot="1" x14ac:dyDescent="0.3">
      <c r="A143" s="45">
        <v>44867</v>
      </c>
      <c r="B143" s="46" t="s">
        <v>156</v>
      </c>
      <c r="C143" s="47" t="s">
        <v>159</v>
      </c>
    </row>
    <row r="144" spans="1:3" ht="13.8" thickBot="1" x14ac:dyDescent="0.3">
      <c r="A144" s="45">
        <v>44880</v>
      </c>
      <c r="B144" s="46" t="s">
        <v>148</v>
      </c>
      <c r="C144" s="47" t="s">
        <v>160</v>
      </c>
    </row>
    <row r="145" spans="1:3" ht="13.8" thickBot="1" x14ac:dyDescent="0.3">
      <c r="A145" s="45">
        <v>44920</v>
      </c>
      <c r="B145" s="46" t="s">
        <v>153</v>
      </c>
      <c r="C145" s="47" t="s">
        <v>161</v>
      </c>
    </row>
    <row r="146" spans="1:3" ht="13.8" thickBot="1" x14ac:dyDescent="0.3">
      <c r="A146" s="36">
        <v>44927</v>
      </c>
      <c r="B146" s="37" t="s">
        <v>153</v>
      </c>
      <c r="C146" s="38" t="s">
        <v>145</v>
      </c>
    </row>
    <row r="147" spans="1:3" ht="13.8" thickBot="1" x14ac:dyDescent="0.3">
      <c r="A147" s="39">
        <v>44977</v>
      </c>
      <c r="B147" s="40" t="s">
        <v>146</v>
      </c>
      <c r="C147" s="41" t="s">
        <v>147</v>
      </c>
    </row>
    <row r="148" spans="1:3" ht="13.8" thickBot="1" x14ac:dyDescent="0.3">
      <c r="A148" s="39">
        <v>44978</v>
      </c>
      <c r="B148" s="40" t="s">
        <v>148</v>
      </c>
      <c r="C148" s="41" t="s">
        <v>147</v>
      </c>
    </row>
    <row r="149" spans="1:3" ht="13.8" thickBot="1" x14ac:dyDescent="0.3">
      <c r="A149" s="39">
        <v>45023</v>
      </c>
      <c r="B149" s="40" t="s">
        <v>151</v>
      </c>
      <c r="C149" s="41" t="s">
        <v>150</v>
      </c>
    </row>
    <row r="150" spans="1:3" ht="13.8" thickBot="1" x14ac:dyDescent="0.3">
      <c r="A150" s="39">
        <v>45037</v>
      </c>
      <c r="B150" s="40" t="s">
        <v>151</v>
      </c>
      <c r="C150" s="41" t="s">
        <v>152</v>
      </c>
    </row>
    <row r="151" spans="1:3" ht="13.8" thickBot="1" x14ac:dyDescent="0.3">
      <c r="A151" s="39">
        <v>45047</v>
      </c>
      <c r="B151" s="40" t="s">
        <v>146</v>
      </c>
      <c r="C151" s="41" t="s">
        <v>154</v>
      </c>
    </row>
    <row r="152" spans="1:3" ht="13.8" thickBot="1" x14ac:dyDescent="0.3">
      <c r="A152" s="39">
        <v>45085</v>
      </c>
      <c r="B152" s="40" t="s">
        <v>149</v>
      </c>
      <c r="C152" s="41" t="s">
        <v>155</v>
      </c>
    </row>
    <row r="153" spans="1:3" ht="13.8" thickBot="1" x14ac:dyDescent="0.3">
      <c r="A153" s="39">
        <v>45176</v>
      </c>
      <c r="B153" s="40" t="s">
        <v>149</v>
      </c>
      <c r="C153" s="41" t="s">
        <v>157</v>
      </c>
    </row>
    <row r="154" spans="1:3" ht="14.4" thickBot="1" x14ac:dyDescent="0.3">
      <c r="A154" s="39">
        <v>45211</v>
      </c>
      <c r="B154" s="40" t="s">
        <v>149</v>
      </c>
      <c r="C154" s="41" t="s">
        <v>158</v>
      </c>
    </row>
    <row r="155" spans="1:3" ht="13.8" thickBot="1" x14ac:dyDescent="0.3">
      <c r="A155" s="39">
        <v>45232</v>
      </c>
      <c r="B155" s="40" t="s">
        <v>149</v>
      </c>
      <c r="C155" s="41" t="s">
        <v>159</v>
      </c>
    </row>
    <row r="156" spans="1:3" ht="13.8" thickBot="1" x14ac:dyDescent="0.3">
      <c r="A156" s="39">
        <v>45245</v>
      </c>
      <c r="B156" s="40" t="s">
        <v>156</v>
      </c>
      <c r="C156" s="41" t="s">
        <v>160</v>
      </c>
    </row>
    <row r="157" spans="1:3" ht="13.8" thickBot="1" x14ac:dyDescent="0.3">
      <c r="A157" s="39">
        <v>45285</v>
      </c>
      <c r="B157" s="40" t="s">
        <v>146</v>
      </c>
      <c r="C157" s="41" t="s">
        <v>161</v>
      </c>
    </row>
    <row r="158" spans="1:3" ht="13.8" thickBot="1" x14ac:dyDescent="0.3">
      <c r="A158" s="42">
        <v>45292</v>
      </c>
      <c r="B158" s="43" t="s">
        <v>146</v>
      </c>
      <c r="C158" s="44" t="s">
        <v>145</v>
      </c>
    </row>
    <row r="159" spans="1:3" ht="13.8" thickBot="1" x14ac:dyDescent="0.3">
      <c r="A159" s="45">
        <v>45334</v>
      </c>
      <c r="B159" s="46" t="s">
        <v>146</v>
      </c>
      <c r="C159" s="47" t="s">
        <v>147</v>
      </c>
    </row>
    <row r="160" spans="1:3" ht="13.8" thickBot="1" x14ac:dyDescent="0.3">
      <c r="A160" s="45">
        <v>45335</v>
      </c>
      <c r="B160" s="46" t="s">
        <v>148</v>
      </c>
      <c r="C160" s="47" t="s">
        <v>147</v>
      </c>
    </row>
    <row r="161" spans="1:3" ht="13.8" thickBot="1" x14ac:dyDescent="0.3">
      <c r="A161" s="45">
        <v>45380</v>
      </c>
      <c r="B161" s="46" t="s">
        <v>151</v>
      </c>
      <c r="C161" s="47" t="s">
        <v>150</v>
      </c>
    </row>
    <row r="162" spans="1:3" ht="13.8" thickBot="1" x14ac:dyDescent="0.3">
      <c r="A162" s="45">
        <v>45403</v>
      </c>
      <c r="B162" s="46" t="s">
        <v>153</v>
      </c>
      <c r="C162" s="47" t="s">
        <v>152</v>
      </c>
    </row>
    <row r="163" spans="1:3" ht="13.8" thickBot="1" x14ac:dyDescent="0.3">
      <c r="A163" s="45">
        <v>45413</v>
      </c>
      <c r="B163" s="46" t="s">
        <v>156</v>
      </c>
      <c r="C163" s="47" t="s">
        <v>154</v>
      </c>
    </row>
    <row r="164" spans="1:3" ht="13.8" thickBot="1" x14ac:dyDescent="0.3">
      <c r="A164" s="45">
        <v>45442</v>
      </c>
      <c r="B164" s="46" t="s">
        <v>149</v>
      </c>
      <c r="C164" s="47" t="s">
        <v>155</v>
      </c>
    </row>
    <row r="165" spans="1:3" ht="13.8" thickBot="1" x14ac:dyDescent="0.3">
      <c r="A165" s="45">
        <v>45542</v>
      </c>
      <c r="B165" s="46" t="s">
        <v>144</v>
      </c>
      <c r="C165" s="47" t="s">
        <v>157</v>
      </c>
    </row>
    <row r="166" spans="1:3" ht="14.4" thickBot="1" x14ac:dyDescent="0.3">
      <c r="A166" s="45">
        <v>45577</v>
      </c>
      <c r="B166" s="46" t="s">
        <v>144</v>
      </c>
      <c r="C166" s="47" t="s">
        <v>158</v>
      </c>
    </row>
    <row r="167" spans="1:3" ht="13.8" thickBot="1" x14ac:dyDescent="0.3">
      <c r="A167" s="45">
        <v>45598</v>
      </c>
      <c r="B167" s="46" t="s">
        <v>144</v>
      </c>
      <c r="C167" s="47" t="s">
        <v>159</v>
      </c>
    </row>
    <row r="168" spans="1:3" ht="13.8" thickBot="1" x14ac:dyDescent="0.3">
      <c r="A168" s="45">
        <v>45611</v>
      </c>
      <c r="B168" s="46" t="s">
        <v>151</v>
      </c>
      <c r="C168" s="47" t="s">
        <v>160</v>
      </c>
    </row>
    <row r="169" spans="1:3" ht="13.8" thickBot="1" x14ac:dyDescent="0.3">
      <c r="A169" s="45">
        <v>45616</v>
      </c>
      <c r="B169" s="48"/>
      <c r="C169" s="49"/>
    </row>
    <row r="170" spans="1:3" ht="13.8" thickBot="1" x14ac:dyDescent="0.3">
      <c r="A170" s="42">
        <v>45651</v>
      </c>
      <c r="B170" s="43" t="s">
        <v>156</v>
      </c>
      <c r="C170" s="44" t="s">
        <v>161</v>
      </c>
    </row>
    <row r="171" spans="1:3" ht="13.8" thickBot="1" x14ac:dyDescent="0.3">
      <c r="A171" s="39">
        <v>45658</v>
      </c>
      <c r="B171" s="40" t="s">
        <v>156</v>
      </c>
      <c r="C171" s="41" t="s">
        <v>145</v>
      </c>
    </row>
    <row r="172" spans="1:3" ht="13.8" thickBot="1" x14ac:dyDescent="0.3">
      <c r="A172" s="39">
        <v>45719</v>
      </c>
      <c r="B172" s="40" t="s">
        <v>146</v>
      </c>
      <c r="C172" s="41" t="s">
        <v>147</v>
      </c>
    </row>
    <row r="173" spans="1:3" ht="13.8" thickBot="1" x14ac:dyDescent="0.3">
      <c r="A173" s="39">
        <v>45720</v>
      </c>
      <c r="B173" s="40" t="s">
        <v>148</v>
      </c>
      <c r="C173" s="41" t="s">
        <v>147</v>
      </c>
    </row>
    <row r="174" spans="1:3" ht="13.8" thickBot="1" x14ac:dyDescent="0.3">
      <c r="A174" s="39">
        <v>45765</v>
      </c>
      <c r="B174" s="40" t="s">
        <v>151</v>
      </c>
      <c r="C174" s="41" t="s">
        <v>150</v>
      </c>
    </row>
    <row r="175" spans="1:3" ht="13.8" thickBot="1" x14ac:dyDescent="0.3">
      <c r="A175" s="39">
        <v>45768</v>
      </c>
      <c r="B175" s="40" t="s">
        <v>146</v>
      </c>
      <c r="C175" s="41" t="s">
        <v>152</v>
      </c>
    </row>
    <row r="176" spans="1:3" ht="13.8" thickBot="1" x14ac:dyDescent="0.3">
      <c r="A176" s="39">
        <v>45778</v>
      </c>
      <c r="B176" s="40" t="s">
        <v>149</v>
      </c>
      <c r="C176" s="41" t="s">
        <v>154</v>
      </c>
    </row>
    <row r="177" spans="1:3" ht="13.8" thickBot="1" x14ac:dyDescent="0.3">
      <c r="A177" s="39">
        <v>45827</v>
      </c>
      <c r="B177" s="40" t="s">
        <v>149</v>
      </c>
      <c r="C177" s="41" t="s">
        <v>155</v>
      </c>
    </row>
    <row r="178" spans="1:3" ht="13.8" thickBot="1" x14ac:dyDescent="0.3">
      <c r="A178" s="39">
        <v>45907</v>
      </c>
      <c r="B178" s="40" t="s">
        <v>153</v>
      </c>
      <c r="C178" s="41" t="s">
        <v>157</v>
      </c>
    </row>
    <row r="179" spans="1:3" ht="14.4" thickBot="1" x14ac:dyDescent="0.3">
      <c r="A179" s="39">
        <v>45942</v>
      </c>
      <c r="B179" s="40" t="s">
        <v>153</v>
      </c>
      <c r="C179" s="41" t="s">
        <v>158</v>
      </c>
    </row>
    <row r="180" spans="1:3" ht="13.8" thickBot="1" x14ac:dyDescent="0.3">
      <c r="A180" s="39">
        <v>45963</v>
      </c>
      <c r="B180" s="40" t="s">
        <v>153</v>
      </c>
      <c r="C180" s="41" t="s">
        <v>159</v>
      </c>
    </row>
    <row r="181" spans="1:3" ht="13.8" thickBot="1" x14ac:dyDescent="0.3">
      <c r="A181" s="39">
        <v>45976</v>
      </c>
      <c r="B181" s="40" t="s">
        <v>144</v>
      </c>
      <c r="C181" s="41" t="s">
        <v>160</v>
      </c>
    </row>
    <row r="182" spans="1:3" ht="13.8" thickBot="1" x14ac:dyDescent="0.3">
      <c r="A182" s="45">
        <v>45981</v>
      </c>
      <c r="B182" s="50"/>
      <c r="C182" s="51"/>
    </row>
    <row r="183" spans="1:3" ht="13.8" thickBot="1" x14ac:dyDescent="0.3">
      <c r="A183" s="39">
        <v>46016</v>
      </c>
      <c r="B183" s="40" t="s">
        <v>149</v>
      </c>
      <c r="C183" s="41" t="s">
        <v>161</v>
      </c>
    </row>
    <row r="184" spans="1:3" ht="13.8" thickBot="1" x14ac:dyDescent="0.3">
      <c r="A184" s="45">
        <v>46023</v>
      </c>
      <c r="B184" s="46" t="s">
        <v>149</v>
      </c>
      <c r="C184" s="47" t="s">
        <v>145</v>
      </c>
    </row>
    <row r="185" spans="1:3" ht="13.8" thickBot="1" x14ac:dyDescent="0.3">
      <c r="A185" s="45">
        <v>46069</v>
      </c>
      <c r="B185" s="46" t="s">
        <v>146</v>
      </c>
      <c r="C185" s="47" t="s">
        <v>147</v>
      </c>
    </row>
    <row r="186" spans="1:3" ht="13.8" thickBot="1" x14ac:dyDescent="0.3">
      <c r="A186" s="45">
        <v>46070</v>
      </c>
      <c r="B186" s="46" t="s">
        <v>148</v>
      </c>
      <c r="C186" s="47" t="s">
        <v>147</v>
      </c>
    </row>
    <row r="187" spans="1:3" ht="13.8" thickBot="1" x14ac:dyDescent="0.3">
      <c r="A187" s="45">
        <v>46115</v>
      </c>
      <c r="B187" s="46" t="s">
        <v>151</v>
      </c>
      <c r="C187" s="47" t="s">
        <v>150</v>
      </c>
    </row>
    <row r="188" spans="1:3" ht="13.8" thickBot="1" x14ac:dyDescent="0.3">
      <c r="A188" s="45">
        <v>46133</v>
      </c>
      <c r="B188" s="46" t="s">
        <v>148</v>
      </c>
      <c r="C188" s="47" t="s">
        <v>152</v>
      </c>
    </row>
    <row r="189" spans="1:3" ht="13.8" thickBot="1" x14ac:dyDescent="0.3">
      <c r="A189" s="45">
        <v>46143</v>
      </c>
      <c r="B189" s="46" t="s">
        <v>151</v>
      </c>
      <c r="C189" s="47" t="s">
        <v>154</v>
      </c>
    </row>
    <row r="190" spans="1:3" ht="13.8" thickBot="1" x14ac:dyDescent="0.3">
      <c r="A190" s="45">
        <v>46177</v>
      </c>
      <c r="B190" s="46" t="s">
        <v>149</v>
      </c>
      <c r="C190" s="47" t="s">
        <v>155</v>
      </c>
    </row>
    <row r="191" spans="1:3" ht="13.8" thickBot="1" x14ac:dyDescent="0.3">
      <c r="A191" s="45">
        <v>46272</v>
      </c>
      <c r="B191" s="46" t="s">
        <v>146</v>
      </c>
      <c r="C191" s="47" t="s">
        <v>157</v>
      </c>
    </row>
    <row r="192" spans="1:3" ht="14.4" thickBot="1" x14ac:dyDescent="0.3">
      <c r="A192" s="45">
        <v>46307</v>
      </c>
      <c r="B192" s="46" t="s">
        <v>146</v>
      </c>
      <c r="C192" s="47" t="s">
        <v>158</v>
      </c>
    </row>
    <row r="193" spans="1:3" ht="13.8" thickBot="1" x14ac:dyDescent="0.3">
      <c r="A193" s="45">
        <v>46328</v>
      </c>
      <c r="B193" s="46" t="s">
        <v>146</v>
      </c>
      <c r="C193" s="47" t="s">
        <v>159</v>
      </c>
    </row>
    <row r="194" spans="1:3" ht="13.8" thickBot="1" x14ac:dyDescent="0.3">
      <c r="A194" s="42">
        <v>46341</v>
      </c>
      <c r="B194" s="43" t="s">
        <v>153</v>
      </c>
      <c r="C194" s="44" t="s">
        <v>160</v>
      </c>
    </row>
    <row r="195" spans="1:3" ht="13.8" thickBot="1" x14ac:dyDescent="0.3">
      <c r="A195" s="52">
        <v>46346</v>
      </c>
      <c r="B195" s="48"/>
      <c r="C195" s="49"/>
    </row>
    <row r="196" spans="1:3" ht="13.8" thickBot="1" x14ac:dyDescent="0.3">
      <c r="A196" s="45">
        <v>46381</v>
      </c>
      <c r="B196" s="46" t="s">
        <v>151</v>
      </c>
      <c r="C196" s="47" t="s">
        <v>161</v>
      </c>
    </row>
    <row r="197" spans="1:3" ht="13.8" thickBot="1" x14ac:dyDescent="0.3">
      <c r="A197" s="39">
        <v>46388</v>
      </c>
      <c r="B197" s="40" t="s">
        <v>151</v>
      </c>
      <c r="C197" s="41" t="s">
        <v>145</v>
      </c>
    </row>
    <row r="198" spans="1:3" ht="13.8" thickBot="1" x14ac:dyDescent="0.3">
      <c r="A198" s="39">
        <v>46426</v>
      </c>
      <c r="B198" s="40" t="s">
        <v>146</v>
      </c>
      <c r="C198" s="41" t="s">
        <v>147</v>
      </c>
    </row>
    <row r="199" spans="1:3" ht="13.8" thickBot="1" x14ac:dyDescent="0.3">
      <c r="A199" s="39">
        <v>46427</v>
      </c>
      <c r="B199" s="40" t="s">
        <v>148</v>
      </c>
      <c r="C199" s="41" t="s">
        <v>147</v>
      </c>
    </row>
    <row r="200" spans="1:3" ht="13.8" thickBot="1" x14ac:dyDescent="0.3">
      <c r="A200" s="39">
        <v>46472</v>
      </c>
      <c r="B200" s="40" t="s">
        <v>151</v>
      </c>
      <c r="C200" s="41" t="s">
        <v>150</v>
      </c>
    </row>
    <row r="201" spans="1:3" ht="13.8" thickBot="1" x14ac:dyDescent="0.3">
      <c r="A201" s="39">
        <v>46498</v>
      </c>
      <c r="B201" s="40" t="s">
        <v>156</v>
      </c>
      <c r="C201" s="41" t="s">
        <v>152</v>
      </c>
    </row>
    <row r="202" spans="1:3" ht="13.8" thickBot="1" x14ac:dyDescent="0.3">
      <c r="A202" s="39">
        <v>46508</v>
      </c>
      <c r="B202" s="40" t="s">
        <v>144</v>
      </c>
      <c r="C202" s="41" t="s">
        <v>154</v>
      </c>
    </row>
    <row r="203" spans="1:3" ht="13.8" thickBot="1" x14ac:dyDescent="0.3">
      <c r="A203" s="39">
        <v>46534</v>
      </c>
      <c r="B203" s="40" t="s">
        <v>149</v>
      </c>
      <c r="C203" s="41" t="s">
        <v>155</v>
      </c>
    </row>
    <row r="204" spans="1:3" ht="13.8" thickBot="1" x14ac:dyDescent="0.3">
      <c r="A204" s="39">
        <v>46637</v>
      </c>
      <c r="B204" s="40" t="s">
        <v>148</v>
      </c>
      <c r="C204" s="41" t="s">
        <v>157</v>
      </c>
    </row>
    <row r="205" spans="1:3" ht="14.4" thickBot="1" x14ac:dyDescent="0.3">
      <c r="A205" s="39">
        <v>46672</v>
      </c>
      <c r="B205" s="40" t="s">
        <v>148</v>
      </c>
      <c r="C205" s="41" t="s">
        <v>158</v>
      </c>
    </row>
    <row r="206" spans="1:3" ht="13.8" thickBot="1" x14ac:dyDescent="0.3">
      <c r="A206" s="36">
        <v>46693</v>
      </c>
      <c r="B206" s="37" t="s">
        <v>148</v>
      </c>
      <c r="C206" s="38" t="s">
        <v>159</v>
      </c>
    </row>
    <row r="207" spans="1:3" ht="13.8" thickBot="1" x14ac:dyDescent="0.3">
      <c r="A207" s="39">
        <v>46706</v>
      </c>
      <c r="B207" s="40" t="s">
        <v>146</v>
      </c>
      <c r="C207" s="41" t="s">
        <v>160</v>
      </c>
    </row>
    <row r="208" spans="1:3" ht="13.8" thickBot="1" x14ac:dyDescent="0.3">
      <c r="A208" s="53">
        <v>46711</v>
      </c>
      <c r="B208" s="48"/>
      <c r="C208" s="49"/>
    </row>
    <row r="209" spans="1:3" ht="13.8" thickBot="1" x14ac:dyDescent="0.3">
      <c r="A209" s="39">
        <v>46746</v>
      </c>
      <c r="B209" s="40" t="s">
        <v>144</v>
      </c>
      <c r="C209" s="41" t="s">
        <v>161</v>
      </c>
    </row>
    <row r="210" spans="1:3" ht="13.8" thickBot="1" x14ac:dyDescent="0.3">
      <c r="A210" s="45">
        <v>46753</v>
      </c>
      <c r="B210" s="46" t="s">
        <v>144</v>
      </c>
      <c r="C210" s="47" t="s">
        <v>145</v>
      </c>
    </row>
    <row r="211" spans="1:3" ht="13.8" thickBot="1" x14ac:dyDescent="0.3">
      <c r="A211" s="45">
        <v>46811</v>
      </c>
      <c r="B211" s="46" t="s">
        <v>146</v>
      </c>
      <c r="C211" s="47" t="s">
        <v>147</v>
      </c>
    </row>
    <row r="212" spans="1:3" ht="13.8" thickBot="1" x14ac:dyDescent="0.3">
      <c r="A212" s="45">
        <v>46812</v>
      </c>
      <c r="B212" s="46" t="s">
        <v>148</v>
      </c>
      <c r="C212" s="47" t="s">
        <v>147</v>
      </c>
    </row>
    <row r="213" spans="1:3" ht="13.8" thickBot="1" x14ac:dyDescent="0.3">
      <c r="A213" s="45">
        <v>46857</v>
      </c>
      <c r="B213" s="46" t="s">
        <v>151</v>
      </c>
      <c r="C213" s="47" t="s">
        <v>150</v>
      </c>
    </row>
    <row r="214" spans="1:3" ht="13.8" thickBot="1" x14ac:dyDescent="0.3">
      <c r="A214" s="45">
        <v>46864</v>
      </c>
      <c r="B214" s="46" t="s">
        <v>151</v>
      </c>
      <c r="C214" s="47" t="s">
        <v>152</v>
      </c>
    </row>
    <row r="215" spans="1:3" ht="13.8" thickBot="1" x14ac:dyDescent="0.3">
      <c r="A215" s="45">
        <v>46874</v>
      </c>
      <c r="B215" s="46" t="s">
        <v>146</v>
      </c>
      <c r="C215" s="47" t="s">
        <v>154</v>
      </c>
    </row>
    <row r="216" spans="1:3" ht="13.8" thickBot="1" x14ac:dyDescent="0.3">
      <c r="A216" s="45">
        <v>46919</v>
      </c>
      <c r="B216" s="46" t="s">
        <v>149</v>
      </c>
      <c r="C216" s="47" t="s">
        <v>155</v>
      </c>
    </row>
    <row r="217" spans="1:3" ht="13.8" thickBot="1" x14ac:dyDescent="0.3">
      <c r="A217" s="45">
        <v>47003</v>
      </c>
      <c r="B217" s="46" t="s">
        <v>149</v>
      </c>
      <c r="C217" s="47" t="s">
        <v>157</v>
      </c>
    </row>
    <row r="218" spans="1:3" ht="14.4" thickBot="1" x14ac:dyDescent="0.3">
      <c r="A218" s="42">
        <v>47038</v>
      </c>
      <c r="B218" s="43" t="s">
        <v>149</v>
      </c>
      <c r="C218" s="44" t="s">
        <v>158</v>
      </c>
    </row>
    <row r="219" spans="1:3" ht="13.8" thickBot="1" x14ac:dyDescent="0.3">
      <c r="A219" s="45">
        <v>47059</v>
      </c>
      <c r="B219" s="46" t="s">
        <v>149</v>
      </c>
      <c r="C219" s="47" t="s">
        <v>159</v>
      </c>
    </row>
    <row r="220" spans="1:3" ht="13.8" thickBot="1" x14ac:dyDescent="0.3">
      <c r="A220" s="45">
        <v>47072</v>
      </c>
      <c r="B220" s="46" t="s">
        <v>156</v>
      </c>
      <c r="C220" s="47" t="s">
        <v>160</v>
      </c>
    </row>
    <row r="221" spans="1:3" ht="13.8" thickBot="1" x14ac:dyDescent="0.3">
      <c r="A221" s="52">
        <v>47077</v>
      </c>
      <c r="B221" s="48"/>
      <c r="C221" s="49"/>
    </row>
    <row r="222" spans="1:3" ht="13.8" thickBot="1" x14ac:dyDescent="0.3">
      <c r="A222" s="45">
        <v>47112</v>
      </c>
      <c r="B222" s="46" t="s">
        <v>146</v>
      </c>
      <c r="C222" s="47" t="s">
        <v>161</v>
      </c>
    </row>
    <row r="223" spans="1:3" ht="13.8" thickBot="1" x14ac:dyDescent="0.3">
      <c r="A223" s="39">
        <v>47119</v>
      </c>
      <c r="B223" s="40" t="s">
        <v>146</v>
      </c>
      <c r="C223" s="41" t="s">
        <v>145</v>
      </c>
    </row>
    <row r="224" spans="1:3" ht="13.8" thickBot="1" x14ac:dyDescent="0.3">
      <c r="A224" s="39">
        <v>47161</v>
      </c>
      <c r="B224" s="40" t="s">
        <v>146</v>
      </c>
      <c r="C224" s="41" t="s">
        <v>147</v>
      </c>
    </row>
    <row r="225" spans="1:3" ht="13.8" thickBot="1" x14ac:dyDescent="0.3">
      <c r="A225" s="39">
        <v>47162</v>
      </c>
      <c r="B225" s="40" t="s">
        <v>148</v>
      </c>
      <c r="C225" s="41" t="s">
        <v>147</v>
      </c>
    </row>
    <row r="226" spans="1:3" ht="13.8" thickBot="1" x14ac:dyDescent="0.3">
      <c r="A226" s="39">
        <v>47207</v>
      </c>
      <c r="B226" s="40" t="s">
        <v>151</v>
      </c>
      <c r="C226" s="41" t="s">
        <v>150</v>
      </c>
    </row>
    <row r="227" spans="1:3" ht="13.8" thickBot="1" x14ac:dyDescent="0.3">
      <c r="A227" s="39">
        <v>47229</v>
      </c>
      <c r="B227" s="40" t="s">
        <v>144</v>
      </c>
      <c r="C227" s="41" t="s">
        <v>152</v>
      </c>
    </row>
    <row r="228" spans="1:3" ht="13.8" thickBot="1" x14ac:dyDescent="0.3">
      <c r="A228" s="39">
        <v>47239</v>
      </c>
      <c r="B228" s="40" t="s">
        <v>148</v>
      </c>
      <c r="C228" s="41" t="s">
        <v>154</v>
      </c>
    </row>
    <row r="229" spans="1:3" ht="13.8" thickBot="1" x14ac:dyDescent="0.3">
      <c r="A229" s="39">
        <v>47269</v>
      </c>
      <c r="B229" s="40" t="s">
        <v>149</v>
      </c>
      <c r="C229" s="41" t="s">
        <v>155</v>
      </c>
    </row>
    <row r="230" spans="1:3" ht="13.8" thickBot="1" x14ac:dyDescent="0.3">
      <c r="A230" s="36">
        <v>47368</v>
      </c>
      <c r="B230" s="37" t="s">
        <v>151</v>
      </c>
      <c r="C230" s="38" t="s">
        <v>157</v>
      </c>
    </row>
    <row r="231" spans="1:3" ht="14.4" thickBot="1" x14ac:dyDescent="0.3">
      <c r="A231" s="39">
        <v>47403</v>
      </c>
      <c r="B231" s="40" t="s">
        <v>151</v>
      </c>
      <c r="C231" s="41" t="s">
        <v>158</v>
      </c>
    </row>
    <row r="232" spans="1:3" ht="13.8" thickBot="1" x14ac:dyDescent="0.3">
      <c r="A232" s="39">
        <v>47424</v>
      </c>
      <c r="B232" s="40" t="s">
        <v>151</v>
      </c>
      <c r="C232" s="41" t="s">
        <v>159</v>
      </c>
    </row>
    <row r="233" spans="1:3" ht="13.8" thickBot="1" x14ac:dyDescent="0.3">
      <c r="A233" s="39">
        <v>47437</v>
      </c>
      <c r="B233" s="40" t="s">
        <v>149</v>
      </c>
      <c r="C233" s="41" t="s">
        <v>160</v>
      </c>
    </row>
    <row r="234" spans="1:3" ht="13.8" thickBot="1" x14ac:dyDescent="0.3">
      <c r="A234" s="53">
        <v>47442</v>
      </c>
      <c r="B234" s="48"/>
      <c r="C234" s="49"/>
    </row>
    <row r="235" spans="1:3" ht="13.8" thickBot="1" x14ac:dyDescent="0.3">
      <c r="A235" s="39">
        <v>47477</v>
      </c>
      <c r="B235" s="40" t="s">
        <v>148</v>
      </c>
      <c r="C235" s="41" t="s">
        <v>161</v>
      </c>
    </row>
    <row r="236" spans="1:3" ht="13.8" thickBot="1" x14ac:dyDescent="0.3">
      <c r="A236" s="45">
        <v>47484</v>
      </c>
      <c r="B236" s="46" t="s">
        <v>148</v>
      </c>
      <c r="C236" s="47" t="s">
        <v>145</v>
      </c>
    </row>
    <row r="237" spans="1:3" ht="13.8" thickBot="1" x14ac:dyDescent="0.3">
      <c r="A237" s="45">
        <v>47546</v>
      </c>
      <c r="B237" s="46" t="s">
        <v>146</v>
      </c>
      <c r="C237" s="47" t="s">
        <v>147</v>
      </c>
    </row>
    <row r="238" spans="1:3" ht="13.8" thickBot="1" x14ac:dyDescent="0.3">
      <c r="A238" s="45">
        <v>47547</v>
      </c>
      <c r="B238" s="46" t="s">
        <v>148</v>
      </c>
      <c r="C238" s="47" t="s">
        <v>147</v>
      </c>
    </row>
    <row r="239" spans="1:3" ht="13.8" thickBot="1" x14ac:dyDescent="0.3">
      <c r="A239" s="45">
        <v>47592</v>
      </c>
      <c r="B239" s="46" t="s">
        <v>151</v>
      </c>
      <c r="C239" s="47" t="s">
        <v>150</v>
      </c>
    </row>
    <row r="240" spans="1:3" ht="13.8" thickBot="1" x14ac:dyDescent="0.3">
      <c r="A240" s="45">
        <v>47594</v>
      </c>
      <c r="B240" s="46" t="s">
        <v>153</v>
      </c>
      <c r="C240" s="47" t="s">
        <v>152</v>
      </c>
    </row>
    <row r="241" spans="1:3" ht="13.8" thickBot="1" x14ac:dyDescent="0.3">
      <c r="A241" s="45">
        <v>47604</v>
      </c>
      <c r="B241" s="46" t="s">
        <v>156</v>
      </c>
      <c r="C241" s="47" t="s">
        <v>154</v>
      </c>
    </row>
    <row r="242" spans="1:3" ht="13.8" thickBot="1" x14ac:dyDescent="0.3">
      <c r="A242" s="42">
        <v>47654</v>
      </c>
      <c r="B242" s="43" t="s">
        <v>149</v>
      </c>
      <c r="C242" s="44" t="s">
        <v>155</v>
      </c>
    </row>
    <row r="243" spans="1:3" ht="13.8" thickBot="1" x14ac:dyDescent="0.3">
      <c r="A243" s="45">
        <v>47733</v>
      </c>
      <c r="B243" s="46" t="s">
        <v>144</v>
      </c>
      <c r="C243" s="47" t="s">
        <v>157</v>
      </c>
    </row>
    <row r="244" spans="1:3" ht="14.4" thickBot="1" x14ac:dyDescent="0.3">
      <c r="A244" s="45">
        <v>47768</v>
      </c>
      <c r="B244" s="46" t="s">
        <v>144</v>
      </c>
      <c r="C244" s="47" t="s">
        <v>158</v>
      </c>
    </row>
    <row r="245" spans="1:3" ht="13.8" thickBot="1" x14ac:dyDescent="0.3">
      <c r="A245" s="45">
        <v>47789</v>
      </c>
      <c r="B245" s="46" t="s">
        <v>144</v>
      </c>
      <c r="C245" s="47" t="s">
        <v>159</v>
      </c>
    </row>
    <row r="246" spans="1:3" ht="13.8" thickBot="1" x14ac:dyDescent="0.3">
      <c r="A246" s="45">
        <v>47802</v>
      </c>
      <c r="B246" s="46" t="s">
        <v>151</v>
      </c>
      <c r="C246" s="47" t="s">
        <v>160</v>
      </c>
    </row>
    <row r="247" spans="1:3" ht="13.8" thickBot="1" x14ac:dyDescent="0.3">
      <c r="A247" s="52">
        <v>47807</v>
      </c>
      <c r="B247" s="48"/>
      <c r="C247" s="49"/>
    </row>
    <row r="248" spans="1:3" ht="13.8" thickBot="1" x14ac:dyDescent="0.3">
      <c r="A248" s="45">
        <v>47842</v>
      </c>
      <c r="B248" s="46" t="s">
        <v>156</v>
      </c>
      <c r="C248" s="47" t="s">
        <v>161</v>
      </c>
    </row>
    <row r="249" spans="1:3" ht="13.8" thickBot="1" x14ac:dyDescent="0.3">
      <c r="A249" s="39">
        <v>47849</v>
      </c>
      <c r="B249" s="40" t="s">
        <v>156</v>
      </c>
      <c r="C249" s="41" t="s">
        <v>145</v>
      </c>
    </row>
    <row r="250" spans="1:3" ht="13.8" thickBot="1" x14ac:dyDescent="0.3">
      <c r="A250" s="39">
        <v>47903</v>
      </c>
      <c r="B250" s="40" t="s">
        <v>146</v>
      </c>
      <c r="C250" s="41" t="s">
        <v>147</v>
      </c>
    </row>
    <row r="251" spans="1:3" ht="13.8" thickBot="1" x14ac:dyDescent="0.3">
      <c r="A251" s="39">
        <v>47904</v>
      </c>
      <c r="B251" s="40" t="s">
        <v>148</v>
      </c>
      <c r="C251" s="41" t="s">
        <v>147</v>
      </c>
    </row>
    <row r="252" spans="1:3" ht="13.8" thickBot="1" x14ac:dyDescent="0.3">
      <c r="A252" s="39">
        <v>47949</v>
      </c>
      <c r="B252" s="40" t="s">
        <v>151</v>
      </c>
      <c r="C252" s="41" t="s">
        <v>150</v>
      </c>
    </row>
    <row r="253" spans="1:3" ht="13.8" thickBot="1" x14ac:dyDescent="0.3">
      <c r="A253" s="39">
        <v>47959</v>
      </c>
      <c r="B253" s="40" t="s">
        <v>146</v>
      </c>
      <c r="C253" s="41" t="s">
        <v>152</v>
      </c>
    </row>
    <row r="254" spans="1:3" ht="13.8" thickBot="1" x14ac:dyDescent="0.3">
      <c r="A254" s="36">
        <v>47969</v>
      </c>
      <c r="B254" s="37" t="s">
        <v>149</v>
      </c>
      <c r="C254" s="38" t="s">
        <v>154</v>
      </c>
    </row>
    <row r="255" spans="1:3" ht="13.8" thickBot="1" x14ac:dyDescent="0.3">
      <c r="A255" s="39">
        <v>48011</v>
      </c>
      <c r="B255" s="40" t="s">
        <v>149</v>
      </c>
      <c r="C255" s="41" t="s">
        <v>155</v>
      </c>
    </row>
    <row r="256" spans="1:3" ht="13.8" thickBot="1" x14ac:dyDescent="0.3">
      <c r="A256" s="39">
        <v>48098</v>
      </c>
      <c r="B256" s="40" t="s">
        <v>153</v>
      </c>
      <c r="C256" s="41" t="s">
        <v>157</v>
      </c>
    </row>
    <row r="257" spans="1:3" ht="14.4" thickBot="1" x14ac:dyDescent="0.3">
      <c r="A257" s="39">
        <v>48133</v>
      </c>
      <c r="B257" s="40" t="s">
        <v>153</v>
      </c>
      <c r="C257" s="41" t="s">
        <v>158</v>
      </c>
    </row>
    <row r="258" spans="1:3" ht="13.8" thickBot="1" x14ac:dyDescent="0.3">
      <c r="A258" s="39">
        <v>48154</v>
      </c>
      <c r="B258" s="40" t="s">
        <v>153</v>
      </c>
      <c r="C258" s="41" t="s">
        <v>159</v>
      </c>
    </row>
    <row r="259" spans="1:3" ht="13.8" thickBot="1" x14ac:dyDescent="0.3">
      <c r="A259" s="39">
        <v>48167</v>
      </c>
      <c r="B259" s="40" t="s">
        <v>144</v>
      </c>
      <c r="C259" s="41" t="s">
        <v>160</v>
      </c>
    </row>
    <row r="260" spans="1:3" ht="13.8" thickBot="1" x14ac:dyDescent="0.3">
      <c r="A260" s="53">
        <v>48172</v>
      </c>
      <c r="B260" s="48"/>
      <c r="C260" s="49"/>
    </row>
    <row r="261" spans="1:3" ht="13.8" thickBot="1" x14ac:dyDescent="0.3">
      <c r="A261" s="39">
        <v>48207</v>
      </c>
      <c r="B261" s="40" t="s">
        <v>149</v>
      </c>
      <c r="C261" s="41" t="s">
        <v>161</v>
      </c>
    </row>
    <row r="262" spans="1:3" ht="13.8" thickBot="1" x14ac:dyDescent="0.3">
      <c r="A262" s="45">
        <v>48214</v>
      </c>
      <c r="B262" s="46" t="s">
        <v>149</v>
      </c>
      <c r="C262" s="47" t="s">
        <v>145</v>
      </c>
    </row>
    <row r="263" spans="1:3" ht="13.8" thickBot="1" x14ac:dyDescent="0.3">
      <c r="A263" s="45">
        <v>48253</v>
      </c>
      <c r="B263" s="46" t="s">
        <v>146</v>
      </c>
      <c r="C263" s="47" t="s">
        <v>147</v>
      </c>
    </row>
    <row r="264" spans="1:3" ht="13.8" thickBot="1" x14ac:dyDescent="0.3">
      <c r="A264" s="45">
        <v>48254</v>
      </c>
      <c r="B264" s="46" t="s">
        <v>148</v>
      </c>
      <c r="C264" s="47" t="s">
        <v>147</v>
      </c>
    </row>
    <row r="265" spans="1:3" ht="13.8" thickBot="1" x14ac:dyDescent="0.3">
      <c r="A265" s="45">
        <v>48299</v>
      </c>
      <c r="B265" s="46" t="s">
        <v>151</v>
      </c>
      <c r="C265" s="47" t="s">
        <v>150</v>
      </c>
    </row>
    <row r="266" spans="1:3" ht="13.8" thickBot="1" x14ac:dyDescent="0.3">
      <c r="A266" s="42">
        <v>48325</v>
      </c>
      <c r="B266" s="43" t="s">
        <v>156</v>
      </c>
      <c r="C266" s="44" t="s">
        <v>152</v>
      </c>
    </row>
    <row r="267" spans="1:3" ht="13.8" thickBot="1" x14ac:dyDescent="0.3">
      <c r="A267" s="45">
        <v>48335</v>
      </c>
      <c r="B267" s="46" t="s">
        <v>144</v>
      </c>
      <c r="C267" s="47" t="s">
        <v>154</v>
      </c>
    </row>
    <row r="268" spans="1:3" ht="13.8" thickBot="1" x14ac:dyDescent="0.3">
      <c r="A268" s="45">
        <v>48361</v>
      </c>
      <c r="B268" s="46" t="s">
        <v>149</v>
      </c>
      <c r="C268" s="47" t="s">
        <v>155</v>
      </c>
    </row>
    <row r="269" spans="1:3" ht="13.8" thickBot="1" x14ac:dyDescent="0.3">
      <c r="A269" s="45">
        <v>48464</v>
      </c>
      <c r="B269" s="46" t="s">
        <v>148</v>
      </c>
      <c r="C269" s="47" t="s">
        <v>157</v>
      </c>
    </row>
    <row r="270" spans="1:3" ht="14.4" thickBot="1" x14ac:dyDescent="0.3">
      <c r="A270" s="45">
        <v>48499</v>
      </c>
      <c r="B270" s="46" t="s">
        <v>148</v>
      </c>
      <c r="C270" s="47" t="s">
        <v>158</v>
      </c>
    </row>
    <row r="271" spans="1:3" ht="13.8" thickBot="1" x14ac:dyDescent="0.3">
      <c r="A271" s="45">
        <v>48520</v>
      </c>
      <c r="B271" s="46" t="s">
        <v>148</v>
      </c>
      <c r="C271" s="47" t="s">
        <v>159</v>
      </c>
    </row>
    <row r="272" spans="1:3" ht="13.8" thickBot="1" x14ac:dyDescent="0.3">
      <c r="A272" s="45">
        <v>48533</v>
      </c>
      <c r="B272" s="46" t="s">
        <v>146</v>
      </c>
      <c r="C272" s="47" t="s">
        <v>160</v>
      </c>
    </row>
    <row r="273" spans="1:3" ht="13.8" thickBot="1" x14ac:dyDescent="0.3">
      <c r="A273" s="52">
        <v>48538</v>
      </c>
      <c r="B273" s="48"/>
      <c r="C273" s="49"/>
    </row>
    <row r="274" spans="1:3" ht="13.8" thickBot="1" x14ac:dyDescent="0.3">
      <c r="A274" s="45">
        <v>48573</v>
      </c>
      <c r="B274" s="46" t="s">
        <v>144</v>
      </c>
      <c r="C274" s="47" t="s">
        <v>161</v>
      </c>
    </row>
    <row r="275" spans="1:3" ht="13.8" thickBot="1" x14ac:dyDescent="0.3">
      <c r="A275" s="45">
        <v>48580</v>
      </c>
      <c r="B275" s="46" t="s">
        <v>144</v>
      </c>
      <c r="C275" s="47" t="s">
        <v>145</v>
      </c>
    </row>
    <row r="276" spans="1:3" ht="13.8" thickBot="1" x14ac:dyDescent="0.3">
      <c r="A276" s="39">
        <v>48638</v>
      </c>
      <c r="B276" s="40" t="s">
        <v>146</v>
      </c>
      <c r="C276" s="41" t="s">
        <v>147</v>
      </c>
    </row>
    <row r="277" spans="1:3" ht="13.8" thickBot="1" x14ac:dyDescent="0.3">
      <c r="A277" s="39">
        <v>48639</v>
      </c>
      <c r="B277" s="40" t="s">
        <v>148</v>
      </c>
      <c r="C277" s="41" t="s">
        <v>147</v>
      </c>
    </row>
    <row r="278" spans="1:3" ht="13.8" thickBot="1" x14ac:dyDescent="0.3">
      <c r="A278" s="36">
        <v>48684</v>
      </c>
      <c r="B278" s="37" t="s">
        <v>151</v>
      </c>
      <c r="C278" s="38" t="s">
        <v>150</v>
      </c>
    </row>
    <row r="279" spans="1:3" ht="13.8" thickBot="1" x14ac:dyDescent="0.3">
      <c r="A279" s="39">
        <v>48690</v>
      </c>
      <c r="B279" s="40" t="s">
        <v>149</v>
      </c>
      <c r="C279" s="41" t="s">
        <v>152</v>
      </c>
    </row>
    <row r="280" spans="1:3" ht="13.8" thickBot="1" x14ac:dyDescent="0.3">
      <c r="A280" s="39">
        <v>48700</v>
      </c>
      <c r="B280" s="40" t="s">
        <v>153</v>
      </c>
      <c r="C280" s="41" t="s">
        <v>154</v>
      </c>
    </row>
    <row r="281" spans="1:3" ht="13.8" thickBot="1" x14ac:dyDescent="0.3">
      <c r="A281" s="39">
        <v>48746</v>
      </c>
      <c r="B281" s="40" t="s">
        <v>149</v>
      </c>
      <c r="C281" s="41" t="s">
        <v>155</v>
      </c>
    </row>
    <row r="282" spans="1:3" ht="13.8" thickBot="1" x14ac:dyDescent="0.3">
      <c r="A282" s="39">
        <v>48829</v>
      </c>
      <c r="B282" s="40" t="s">
        <v>156</v>
      </c>
      <c r="C282" s="41" t="s">
        <v>157</v>
      </c>
    </row>
    <row r="283" spans="1:3" ht="14.4" thickBot="1" x14ac:dyDescent="0.3">
      <c r="A283" s="39">
        <v>48864</v>
      </c>
      <c r="B283" s="40" t="s">
        <v>156</v>
      </c>
      <c r="C283" s="41" t="s">
        <v>158</v>
      </c>
    </row>
    <row r="284" spans="1:3" ht="13.8" thickBot="1" x14ac:dyDescent="0.3">
      <c r="A284" s="39">
        <v>48885</v>
      </c>
      <c r="B284" s="40" t="s">
        <v>156</v>
      </c>
      <c r="C284" s="41" t="s">
        <v>159</v>
      </c>
    </row>
    <row r="285" spans="1:3" ht="13.8" thickBot="1" x14ac:dyDescent="0.3">
      <c r="A285" s="39">
        <v>48898</v>
      </c>
      <c r="B285" s="40" t="s">
        <v>148</v>
      </c>
      <c r="C285" s="41" t="s">
        <v>160</v>
      </c>
    </row>
    <row r="286" spans="1:3" ht="13.8" thickBot="1" x14ac:dyDescent="0.3">
      <c r="A286" s="53">
        <v>48903</v>
      </c>
      <c r="B286" s="48"/>
      <c r="C286" s="49"/>
    </row>
    <row r="287" spans="1:3" ht="13.8" thickBot="1" x14ac:dyDescent="0.3">
      <c r="A287" s="39">
        <v>48938</v>
      </c>
      <c r="B287" s="40" t="s">
        <v>153</v>
      </c>
      <c r="C287" s="41" t="s">
        <v>161</v>
      </c>
    </row>
    <row r="288" spans="1:3" ht="13.8" thickBot="1" x14ac:dyDescent="0.3">
      <c r="A288" s="45">
        <v>48945</v>
      </c>
      <c r="B288" s="46" t="s">
        <v>153</v>
      </c>
      <c r="C288" s="47" t="s">
        <v>145</v>
      </c>
    </row>
    <row r="289" spans="1:3" ht="13.8" thickBot="1" x14ac:dyDescent="0.3">
      <c r="A289" s="45">
        <v>48995</v>
      </c>
      <c r="B289" s="46" t="s">
        <v>146</v>
      </c>
      <c r="C289" s="47" t="s">
        <v>147</v>
      </c>
    </row>
    <row r="290" spans="1:3" ht="13.8" thickBot="1" x14ac:dyDescent="0.3">
      <c r="A290" s="42">
        <v>48996</v>
      </c>
      <c r="B290" s="43" t="s">
        <v>148</v>
      </c>
      <c r="C290" s="44" t="s">
        <v>147</v>
      </c>
    </row>
    <row r="291" spans="1:3" ht="13.8" thickBot="1" x14ac:dyDescent="0.3">
      <c r="A291" s="45">
        <v>49041</v>
      </c>
      <c r="B291" s="46" t="s">
        <v>151</v>
      </c>
      <c r="C291" s="47" t="s">
        <v>150</v>
      </c>
    </row>
    <row r="292" spans="1:3" ht="13.8" thickBot="1" x14ac:dyDescent="0.3">
      <c r="A292" s="45">
        <v>49055</v>
      </c>
      <c r="B292" s="46" t="s">
        <v>151</v>
      </c>
      <c r="C292" s="47" t="s">
        <v>152</v>
      </c>
    </row>
    <row r="293" spans="1:3" ht="13.8" thickBot="1" x14ac:dyDescent="0.3">
      <c r="A293" s="45">
        <v>49065</v>
      </c>
      <c r="B293" s="46" t="s">
        <v>146</v>
      </c>
      <c r="C293" s="47" t="s">
        <v>154</v>
      </c>
    </row>
    <row r="294" spans="1:3" ht="13.8" thickBot="1" x14ac:dyDescent="0.3">
      <c r="A294" s="45">
        <v>49103</v>
      </c>
      <c r="B294" s="46" t="s">
        <v>149</v>
      </c>
      <c r="C294" s="47" t="s">
        <v>155</v>
      </c>
    </row>
    <row r="295" spans="1:3" ht="13.8" thickBot="1" x14ac:dyDescent="0.3">
      <c r="A295" s="45">
        <v>49194</v>
      </c>
      <c r="B295" s="46" t="s">
        <v>149</v>
      </c>
      <c r="C295" s="47" t="s">
        <v>157</v>
      </c>
    </row>
    <row r="296" spans="1:3" ht="14.4" thickBot="1" x14ac:dyDescent="0.3">
      <c r="A296" s="45">
        <v>49229</v>
      </c>
      <c r="B296" s="46" t="s">
        <v>149</v>
      </c>
      <c r="C296" s="47" t="s">
        <v>158</v>
      </c>
    </row>
    <row r="297" spans="1:3" ht="13.8" thickBot="1" x14ac:dyDescent="0.3">
      <c r="A297" s="45">
        <v>49250</v>
      </c>
      <c r="B297" s="46" t="s">
        <v>149</v>
      </c>
      <c r="C297" s="47" t="s">
        <v>159</v>
      </c>
    </row>
    <row r="298" spans="1:3" ht="13.8" thickBot="1" x14ac:dyDescent="0.3">
      <c r="A298" s="45">
        <v>49263</v>
      </c>
      <c r="B298" s="46" t="s">
        <v>156</v>
      </c>
      <c r="C298" s="47" t="s">
        <v>160</v>
      </c>
    </row>
    <row r="299" spans="1:3" ht="13.8" thickBot="1" x14ac:dyDescent="0.3">
      <c r="A299" s="52">
        <v>49268</v>
      </c>
      <c r="B299" s="48"/>
      <c r="C299" s="49"/>
    </row>
    <row r="300" spans="1:3" ht="13.8" thickBot="1" x14ac:dyDescent="0.3">
      <c r="A300" s="45">
        <v>49303</v>
      </c>
      <c r="B300" s="46" t="s">
        <v>146</v>
      </c>
      <c r="C300" s="47" t="s">
        <v>161</v>
      </c>
    </row>
    <row r="301" spans="1:3" ht="13.8" thickBot="1" x14ac:dyDescent="0.3">
      <c r="A301" s="39">
        <v>49310</v>
      </c>
      <c r="B301" s="40" t="s">
        <v>146</v>
      </c>
      <c r="C301" s="41" t="s">
        <v>145</v>
      </c>
    </row>
    <row r="302" spans="1:3" ht="13.8" thickBot="1" x14ac:dyDescent="0.3">
      <c r="A302" s="36">
        <v>49345</v>
      </c>
      <c r="B302" s="37" t="s">
        <v>146</v>
      </c>
      <c r="C302" s="38" t="s">
        <v>147</v>
      </c>
    </row>
    <row r="303" spans="1:3" ht="13.8" thickBot="1" x14ac:dyDescent="0.3">
      <c r="A303" s="39">
        <v>49346</v>
      </c>
      <c r="B303" s="40" t="s">
        <v>148</v>
      </c>
      <c r="C303" s="41" t="s">
        <v>147</v>
      </c>
    </row>
    <row r="304" spans="1:3" ht="13.8" thickBot="1" x14ac:dyDescent="0.3">
      <c r="A304" s="39">
        <v>49391</v>
      </c>
      <c r="B304" s="40" t="s">
        <v>151</v>
      </c>
      <c r="C304" s="41" t="s">
        <v>150</v>
      </c>
    </row>
    <row r="305" spans="1:3" ht="13.8" thickBot="1" x14ac:dyDescent="0.3">
      <c r="A305" s="39">
        <v>49420</v>
      </c>
      <c r="B305" s="40" t="s">
        <v>144</v>
      </c>
      <c r="C305" s="41" t="s">
        <v>152</v>
      </c>
    </row>
    <row r="306" spans="1:3" ht="13.8" thickBot="1" x14ac:dyDescent="0.3">
      <c r="A306" s="39">
        <v>49430</v>
      </c>
      <c r="B306" s="40" t="s">
        <v>148</v>
      </c>
      <c r="C306" s="41" t="s">
        <v>154</v>
      </c>
    </row>
    <row r="307" spans="1:3" ht="13.8" thickBot="1" x14ac:dyDescent="0.3">
      <c r="A307" s="39">
        <v>49453</v>
      </c>
      <c r="B307" s="40" t="s">
        <v>149</v>
      </c>
      <c r="C307" s="41" t="s">
        <v>155</v>
      </c>
    </row>
    <row r="308" spans="1:3" ht="13.8" thickBot="1" x14ac:dyDescent="0.3">
      <c r="A308" s="39">
        <v>49559</v>
      </c>
      <c r="B308" s="40" t="s">
        <v>151</v>
      </c>
      <c r="C308" s="41" t="s">
        <v>157</v>
      </c>
    </row>
    <row r="309" spans="1:3" ht="14.4" thickBot="1" x14ac:dyDescent="0.3">
      <c r="A309" s="39">
        <v>49594</v>
      </c>
      <c r="B309" s="40" t="s">
        <v>151</v>
      </c>
      <c r="C309" s="41" t="s">
        <v>158</v>
      </c>
    </row>
    <row r="310" spans="1:3" ht="13.8" thickBot="1" x14ac:dyDescent="0.3">
      <c r="A310" s="39">
        <v>49615</v>
      </c>
      <c r="B310" s="40" t="s">
        <v>151</v>
      </c>
      <c r="C310" s="41" t="s">
        <v>159</v>
      </c>
    </row>
    <row r="311" spans="1:3" ht="13.8" thickBot="1" x14ac:dyDescent="0.3">
      <c r="A311" s="39">
        <v>49628</v>
      </c>
      <c r="B311" s="40" t="s">
        <v>149</v>
      </c>
      <c r="C311" s="41" t="s">
        <v>160</v>
      </c>
    </row>
    <row r="312" spans="1:3" ht="13.8" thickBot="1" x14ac:dyDescent="0.3">
      <c r="A312" s="53">
        <v>49633</v>
      </c>
      <c r="B312" s="48"/>
      <c r="C312" s="49"/>
    </row>
    <row r="313" spans="1:3" ht="13.8" thickBot="1" x14ac:dyDescent="0.3">
      <c r="A313" s="39">
        <v>49668</v>
      </c>
      <c r="B313" s="40" t="s">
        <v>148</v>
      </c>
      <c r="C313" s="41" t="s">
        <v>161</v>
      </c>
    </row>
    <row r="314" spans="1:3" ht="13.8" thickBot="1" x14ac:dyDescent="0.3">
      <c r="A314" s="42">
        <v>49675</v>
      </c>
      <c r="B314" s="43" t="s">
        <v>148</v>
      </c>
      <c r="C314" s="44" t="s">
        <v>145</v>
      </c>
    </row>
    <row r="315" spans="1:3" ht="13.8" thickBot="1" x14ac:dyDescent="0.3">
      <c r="A315" s="45">
        <v>49730</v>
      </c>
      <c r="B315" s="46" t="s">
        <v>146</v>
      </c>
      <c r="C315" s="47" t="s">
        <v>147</v>
      </c>
    </row>
    <row r="316" spans="1:3" ht="13.8" thickBot="1" x14ac:dyDescent="0.3">
      <c r="A316" s="45">
        <v>49731</v>
      </c>
      <c r="B316" s="46" t="s">
        <v>148</v>
      </c>
      <c r="C316" s="47" t="s">
        <v>147</v>
      </c>
    </row>
    <row r="317" spans="1:3" ht="13.8" thickBot="1" x14ac:dyDescent="0.3">
      <c r="A317" s="45">
        <v>49776</v>
      </c>
      <c r="B317" s="46" t="s">
        <v>151</v>
      </c>
      <c r="C317" s="47" t="s">
        <v>150</v>
      </c>
    </row>
    <row r="318" spans="1:3" ht="13.8" thickBot="1" x14ac:dyDescent="0.3">
      <c r="A318" s="45">
        <v>49786</v>
      </c>
      <c r="B318" s="46" t="s">
        <v>146</v>
      </c>
      <c r="C318" s="47" t="s">
        <v>152</v>
      </c>
    </row>
    <row r="319" spans="1:3" ht="13.8" thickBot="1" x14ac:dyDescent="0.3">
      <c r="A319" s="45">
        <v>49796</v>
      </c>
      <c r="B319" s="46" t="s">
        <v>149</v>
      </c>
      <c r="C319" s="47" t="s">
        <v>154</v>
      </c>
    </row>
    <row r="320" spans="1:3" ht="13.8" thickBot="1" x14ac:dyDescent="0.3">
      <c r="A320" s="45">
        <v>49838</v>
      </c>
      <c r="B320" s="46" t="s">
        <v>149</v>
      </c>
      <c r="C320" s="47" t="s">
        <v>155</v>
      </c>
    </row>
    <row r="321" spans="1:3" ht="13.8" thickBot="1" x14ac:dyDescent="0.3">
      <c r="A321" s="45">
        <v>49925</v>
      </c>
      <c r="B321" s="46" t="s">
        <v>153</v>
      </c>
      <c r="C321" s="47" t="s">
        <v>157</v>
      </c>
    </row>
    <row r="322" spans="1:3" ht="14.4" thickBot="1" x14ac:dyDescent="0.3">
      <c r="A322" s="45">
        <v>49960</v>
      </c>
      <c r="B322" s="46" t="s">
        <v>153</v>
      </c>
      <c r="C322" s="47" t="s">
        <v>158</v>
      </c>
    </row>
    <row r="323" spans="1:3" ht="13.8" thickBot="1" x14ac:dyDescent="0.3">
      <c r="A323" s="45">
        <v>49981</v>
      </c>
      <c r="B323" s="46" t="s">
        <v>153</v>
      </c>
      <c r="C323" s="47" t="s">
        <v>159</v>
      </c>
    </row>
    <row r="324" spans="1:3" ht="13.8" thickBot="1" x14ac:dyDescent="0.3">
      <c r="A324" s="45">
        <v>49994</v>
      </c>
      <c r="B324" s="46" t="s">
        <v>144</v>
      </c>
      <c r="C324" s="47" t="s">
        <v>160</v>
      </c>
    </row>
    <row r="325" spans="1:3" ht="13.8" thickBot="1" x14ac:dyDescent="0.3">
      <c r="A325" s="52">
        <v>49999</v>
      </c>
      <c r="B325" s="48"/>
      <c r="C325" s="49"/>
    </row>
    <row r="326" spans="1:3" ht="13.8" thickBot="1" x14ac:dyDescent="0.3">
      <c r="A326" s="42">
        <v>50034</v>
      </c>
      <c r="B326" s="43" t="s">
        <v>149</v>
      </c>
      <c r="C326" s="44" t="s">
        <v>161</v>
      </c>
    </row>
    <row r="327" spans="1:3" ht="13.8" thickBot="1" x14ac:dyDescent="0.3">
      <c r="A327" s="39">
        <v>50041</v>
      </c>
      <c r="B327" s="40" t="s">
        <v>149</v>
      </c>
      <c r="C327" s="41" t="s">
        <v>145</v>
      </c>
    </row>
    <row r="328" spans="1:3" ht="13.8" thickBot="1" x14ac:dyDescent="0.3">
      <c r="A328" s="39">
        <v>50087</v>
      </c>
      <c r="B328" s="40" t="s">
        <v>146</v>
      </c>
      <c r="C328" s="41" t="s">
        <v>147</v>
      </c>
    </row>
    <row r="329" spans="1:3" ht="13.8" thickBot="1" x14ac:dyDescent="0.3">
      <c r="A329" s="39">
        <v>50088</v>
      </c>
      <c r="B329" s="40" t="s">
        <v>148</v>
      </c>
      <c r="C329" s="41" t="s">
        <v>147</v>
      </c>
    </row>
    <row r="330" spans="1:3" ht="13.8" thickBot="1" x14ac:dyDescent="0.3">
      <c r="A330" s="39">
        <v>50133</v>
      </c>
      <c r="B330" s="40" t="s">
        <v>151</v>
      </c>
      <c r="C330" s="41" t="s">
        <v>150</v>
      </c>
    </row>
    <row r="331" spans="1:3" ht="13.8" thickBot="1" x14ac:dyDescent="0.3">
      <c r="A331" s="39">
        <v>50151</v>
      </c>
      <c r="B331" s="40" t="s">
        <v>148</v>
      </c>
      <c r="C331" s="41" t="s">
        <v>152</v>
      </c>
    </row>
    <row r="332" spans="1:3" ht="13.8" thickBot="1" x14ac:dyDescent="0.3">
      <c r="A332" s="39">
        <v>50161</v>
      </c>
      <c r="B332" s="40" t="s">
        <v>151</v>
      </c>
      <c r="C332" s="41" t="s">
        <v>154</v>
      </c>
    </row>
    <row r="333" spans="1:3" ht="13.8" thickBot="1" x14ac:dyDescent="0.3">
      <c r="A333" s="39">
        <v>50195</v>
      </c>
      <c r="B333" s="40" t="s">
        <v>149</v>
      </c>
      <c r="C333" s="41" t="s">
        <v>155</v>
      </c>
    </row>
    <row r="334" spans="1:3" ht="13.8" thickBot="1" x14ac:dyDescent="0.3">
      <c r="A334" s="39">
        <v>50290</v>
      </c>
      <c r="B334" s="40" t="s">
        <v>146</v>
      </c>
      <c r="C334" s="41" t="s">
        <v>157</v>
      </c>
    </row>
    <row r="335" spans="1:3" ht="14.4" thickBot="1" x14ac:dyDescent="0.3">
      <c r="A335" s="39">
        <v>50325</v>
      </c>
      <c r="B335" s="40" t="s">
        <v>146</v>
      </c>
      <c r="C335" s="41" t="s">
        <v>158</v>
      </c>
    </row>
    <row r="336" spans="1:3" ht="13.8" thickBot="1" x14ac:dyDescent="0.3">
      <c r="A336" s="39">
        <v>50346</v>
      </c>
      <c r="B336" s="40" t="s">
        <v>146</v>
      </c>
      <c r="C336" s="41" t="s">
        <v>159</v>
      </c>
    </row>
    <row r="337" spans="1:3" ht="13.8" thickBot="1" x14ac:dyDescent="0.3">
      <c r="A337" s="39">
        <v>50359</v>
      </c>
      <c r="B337" s="40" t="s">
        <v>153</v>
      </c>
      <c r="C337" s="41" t="s">
        <v>160</v>
      </c>
    </row>
    <row r="338" spans="1:3" ht="13.8" thickBot="1" x14ac:dyDescent="0.3">
      <c r="A338" s="54">
        <v>50364</v>
      </c>
      <c r="B338" s="50"/>
      <c r="C338" s="51"/>
    </row>
    <row r="339" spans="1:3" ht="13.8" thickBot="1" x14ac:dyDescent="0.3">
      <c r="A339" s="39">
        <v>50399</v>
      </c>
      <c r="B339" s="40" t="s">
        <v>151</v>
      </c>
      <c r="C339" s="41" t="s">
        <v>161</v>
      </c>
    </row>
    <row r="340" spans="1:3" ht="13.8" thickBot="1" x14ac:dyDescent="0.3">
      <c r="A340" s="45">
        <v>50406</v>
      </c>
      <c r="B340" s="46" t="s">
        <v>151</v>
      </c>
      <c r="C340" s="47" t="s">
        <v>145</v>
      </c>
    </row>
    <row r="341" spans="1:3" ht="13.8" thickBot="1" x14ac:dyDescent="0.3">
      <c r="A341" s="45">
        <v>50472</v>
      </c>
      <c r="B341" s="46" t="s">
        <v>146</v>
      </c>
      <c r="C341" s="47" t="s">
        <v>147</v>
      </c>
    </row>
    <row r="342" spans="1:3" ht="13.8" thickBot="1" x14ac:dyDescent="0.3">
      <c r="A342" s="45">
        <v>50473</v>
      </c>
      <c r="B342" s="46" t="s">
        <v>148</v>
      </c>
      <c r="C342" s="47" t="s">
        <v>147</v>
      </c>
    </row>
    <row r="343" spans="1:3" ht="13.8" thickBot="1" x14ac:dyDescent="0.3">
      <c r="A343" s="45">
        <v>50516</v>
      </c>
      <c r="B343" s="46" t="s">
        <v>156</v>
      </c>
      <c r="C343" s="47" t="s">
        <v>152</v>
      </c>
    </row>
    <row r="344" spans="1:3" ht="13.8" thickBot="1" x14ac:dyDescent="0.3">
      <c r="A344" s="45">
        <v>50518</v>
      </c>
      <c r="B344" s="46" t="s">
        <v>151</v>
      </c>
      <c r="C344" s="47" t="s">
        <v>150</v>
      </c>
    </row>
    <row r="345" spans="1:3" ht="13.8" thickBot="1" x14ac:dyDescent="0.3">
      <c r="A345" s="45">
        <v>50526</v>
      </c>
      <c r="B345" s="46" t="s">
        <v>144</v>
      </c>
      <c r="C345" s="47" t="s">
        <v>154</v>
      </c>
    </row>
    <row r="346" spans="1:3" ht="13.8" thickBot="1" x14ac:dyDescent="0.3">
      <c r="A346" s="45">
        <v>50580</v>
      </c>
      <c r="B346" s="46" t="s">
        <v>149</v>
      </c>
      <c r="C346" s="47" t="s">
        <v>155</v>
      </c>
    </row>
    <row r="347" spans="1:3" ht="13.8" thickBot="1" x14ac:dyDescent="0.3">
      <c r="A347" s="45">
        <v>50655</v>
      </c>
      <c r="B347" s="46" t="s">
        <v>148</v>
      </c>
      <c r="C347" s="47" t="s">
        <v>157</v>
      </c>
    </row>
    <row r="348" spans="1:3" ht="14.4" thickBot="1" x14ac:dyDescent="0.3">
      <c r="A348" s="45">
        <v>50690</v>
      </c>
      <c r="B348" s="46" t="s">
        <v>148</v>
      </c>
      <c r="C348" s="47" t="s">
        <v>158</v>
      </c>
    </row>
    <row r="349" spans="1:3" ht="13.8" thickBot="1" x14ac:dyDescent="0.3">
      <c r="A349" s="45">
        <v>50711</v>
      </c>
      <c r="B349" s="46" t="s">
        <v>148</v>
      </c>
      <c r="C349" s="47" t="s">
        <v>159</v>
      </c>
    </row>
    <row r="350" spans="1:3" ht="13.8" thickBot="1" x14ac:dyDescent="0.3">
      <c r="A350" s="42">
        <v>50724</v>
      </c>
      <c r="B350" s="43" t="s">
        <v>146</v>
      </c>
      <c r="C350" s="44" t="s">
        <v>160</v>
      </c>
    </row>
    <row r="351" spans="1:3" ht="13.8" thickBot="1" x14ac:dyDescent="0.3">
      <c r="A351" s="52">
        <v>50729</v>
      </c>
      <c r="B351" s="48"/>
      <c r="C351" s="49"/>
    </row>
    <row r="352" spans="1:3" ht="13.8" thickBot="1" x14ac:dyDescent="0.3">
      <c r="A352" s="45">
        <v>50764</v>
      </c>
      <c r="B352" s="46" t="s">
        <v>144</v>
      </c>
      <c r="C352" s="47" t="s">
        <v>161</v>
      </c>
    </row>
    <row r="353" spans="1:3" ht="13.8" thickBot="1" x14ac:dyDescent="0.3">
      <c r="A353" s="39">
        <v>50771</v>
      </c>
      <c r="B353" s="40" t="s">
        <v>144</v>
      </c>
      <c r="C353" s="41" t="s">
        <v>145</v>
      </c>
    </row>
    <row r="354" spans="1:3" ht="13.8" thickBot="1" x14ac:dyDescent="0.3">
      <c r="A354" s="39">
        <v>50822</v>
      </c>
      <c r="B354" s="40" t="s">
        <v>146</v>
      </c>
      <c r="C354" s="41" t="s">
        <v>147</v>
      </c>
    </row>
    <row r="355" spans="1:3" ht="13.8" thickBot="1" x14ac:dyDescent="0.3">
      <c r="A355" s="39">
        <v>50823</v>
      </c>
      <c r="B355" s="40" t="s">
        <v>148</v>
      </c>
      <c r="C355" s="41" t="s">
        <v>147</v>
      </c>
    </row>
    <row r="356" spans="1:3" ht="13.8" thickBot="1" x14ac:dyDescent="0.3">
      <c r="A356" s="39">
        <v>50868</v>
      </c>
      <c r="B356" s="40" t="s">
        <v>151</v>
      </c>
      <c r="C356" s="41" t="s">
        <v>150</v>
      </c>
    </row>
    <row r="357" spans="1:3" ht="13.8" thickBot="1" x14ac:dyDescent="0.3">
      <c r="A357" s="39">
        <v>50881</v>
      </c>
      <c r="B357" s="40" t="s">
        <v>149</v>
      </c>
      <c r="C357" s="41" t="s">
        <v>152</v>
      </c>
    </row>
    <row r="358" spans="1:3" ht="13.8" thickBot="1" x14ac:dyDescent="0.3">
      <c r="A358" s="39">
        <v>50891</v>
      </c>
      <c r="B358" s="40" t="s">
        <v>153</v>
      </c>
      <c r="C358" s="41" t="s">
        <v>154</v>
      </c>
    </row>
    <row r="359" spans="1:3" ht="13.8" thickBot="1" x14ac:dyDescent="0.3">
      <c r="A359" s="39">
        <v>50930</v>
      </c>
      <c r="B359" s="40" t="s">
        <v>149</v>
      </c>
      <c r="C359" s="41" t="s">
        <v>155</v>
      </c>
    </row>
    <row r="360" spans="1:3" ht="13.8" thickBot="1" x14ac:dyDescent="0.3">
      <c r="A360" s="39">
        <v>51020</v>
      </c>
      <c r="B360" s="40" t="s">
        <v>156</v>
      </c>
      <c r="C360" s="41" t="s">
        <v>157</v>
      </c>
    </row>
    <row r="361" spans="1:3" ht="14.4" thickBot="1" x14ac:dyDescent="0.3">
      <c r="A361" s="39">
        <v>51055</v>
      </c>
      <c r="B361" s="40" t="s">
        <v>156</v>
      </c>
      <c r="C361" s="41" t="s">
        <v>158</v>
      </c>
    </row>
    <row r="362" spans="1:3" ht="13.8" thickBot="1" x14ac:dyDescent="0.3">
      <c r="A362" s="36">
        <v>51076</v>
      </c>
      <c r="B362" s="37" t="s">
        <v>156</v>
      </c>
      <c r="C362" s="38" t="s">
        <v>159</v>
      </c>
    </row>
    <row r="363" spans="1:3" ht="13.8" thickBot="1" x14ac:dyDescent="0.3">
      <c r="A363" s="39">
        <v>51089</v>
      </c>
      <c r="B363" s="40" t="s">
        <v>148</v>
      </c>
      <c r="C363" s="41" t="s">
        <v>160</v>
      </c>
    </row>
    <row r="364" spans="1:3" ht="13.8" thickBot="1" x14ac:dyDescent="0.3">
      <c r="A364" s="53">
        <v>51094</v>
      </c>
      <c r="B364" s="48"/>
      <c r="C364" s="49"/>
    </row>
    <row r="365" spans="1:3" ht="13.8" thickBot="1" x14ac:dyDescent="0.3">
      <c r="A365" s="39">
        <v>51129</v>
      </c>
      <c r="B365" s="40" t="s">
        <v>153</v>
      </c>
      <c r="C365" s="41" t="s">
        <v>161</v>
      </c>
    </row>
    <row r="366" spans="1:3" ht="13.8" thickBot="1" x14ac:dyDescent="0.3">
      <c r="A366" s="45">
        <v>51136</v>
      </c>
      <c r="B366" s="46" t="s">
        <v>153</v>
      </c>
      <c r="C366" s="47" t="s">
        <v>145</v>
      </c>
    </row>
    <row r="367" spans="1:3" ht="13.8" thickBot="1" x14ac:dyDescent="0.3">
      <c r="A367" s="45">
        <v>51179</v>
      </c>
      <c r="B367" s="46" t="s">
        <v>146</v>
      </c>
      <c r="C367" s="47" t="s">
        <v>147</v>
      </c>
    </row>
    <row r="368" spans="1:3" ht="13.8" thickBot="1" x14ac:dyDescent="0.3">
      <c r="A368" s="45">
        <v>51180</v>
      </c>
      <c r="B368" s="46" t="s">
        <v>148</v>
      </c>
      <c r="C368" s="47" t="s">
        <v>147</v>
      </c>
    </row>
    <row r="369" spans="1:3" ht="13.8" thickBot="1" x14ac:dyDescent="0.3">
      <c r="A369" s="45">
        <v>51225</v>
      </c>
      <c r="B369" s="46" t="s">
        <v>151</v>
      </c>
      <c r="C369" s="47" t="s">
        <v>150</v>
      </c>
    </row>
    <row r="370" spans="1:3" ht="13.8" thickBot="1" x14ac:dyDescent="0.3">
      <c r="A370" s="45">
        <v>51247</v>
      </c>
      <c r="B370" s="46" t="s">
        <v>144</v>
      </c>
      <c r="C370" s="47" t="s">
        <v>152</v>
      </c>
    </row>
    <row r="371" spans="1:3" ht="13.8" thickBot="1" x14ac:dyDescent="0.3">
      <c r="A371" s="45">
        <v>51257</v>
      </c>
      <c r="B371" s="46" t="s">
        <v>148</v>
      </c>
      <c r="C371" s="47" t="s">
        <v>154</v>
      </c>
    </row>
    <row r="372" spans="1:3" ht="13.8" thickBot="1" x14ac:dyDescent="0.3">
      <c r="A372" s="45">
        <v>51287</v>
      </c>
      <c r="B372" s="46" t="s">
        <v>149</v>
      </c>
      <c r="C372" s="47" t="s">
        <v>155</v>
      </c>
    </row>
    <row r="373" spans="1:3" ht="13.8" thickBot="1" x14ac:dyDescent="0.3">
      <c r="A373" s="45">
        <v>51386</v>
      </c>
      <c r="B373" s="46" t="s">
        <v>151</v>
      </c>
      <c r="C373" s="47" t="s">
        <v>157</v>
      </c>
    </row>
    <row r="374" spans="1:3" ht="14.4" thickBot="1" x14ac:dyDescent="0.3">
      <c r="A374" s="42">
        <v>51421</v>
      </c>
      <c r="B374" s="43" t="s">
        <v>151</v>
      </c>
      <c r="C374" s="44" t="s">
        <v>158</v>
      </c>
    </row>
    <row r="375" spans="1:3" ht="13.8" thickBot="1" x14ac:dyDescent="0.3">
      <c r="A375" s="45">
        <v>51442</v>
      </c>
      <c r="B375" s="46" t="s">
        <v>151</v>
      </c>
      <c r="C375" s="47" t="s">
        <v>159</v>
      </c>
    </row>
    <row r="376" spans="1:3" ht="13.8" thickBot="1" x14ac:dyDescent="0.3">
      <c r="A376" s="45">
        <v>51455</v>
      </c>
      <c r="B376" s="46" t="s">
        <v>149</v>
      </c>
      <c r="C376" s="47" t="s">
        <v>160</v>
      </c>
    </row>
    <row r="377" spans="1:3" ht="13.8" thickBot="1" x14ac:dyDescent="0.3">
      <c r="A377" s="52">
        <v>51460</v>
      </c>
      <c r="B377" s="48"/>
      <c r="C377" s="49"/>
    </row>
    <row r="378" spans="1:3" ht="13.8" thickBot="1" x14ac:dyDescent="0.3">
      <c r="A378" s="45">
        <v>51495</v>
      </c>
      <c r="B378" s="46" t="s">
        <v>148</v>
      </c>
      <c r="C378" s="47" t="s">
        <v>161</v>
      </c>
    </row>
    <row r="379" spans="1:3" ht="13.8" thickBot="1" x14ac:dyDescent="0.3">
      <c r="A379" s="39">
        <v>51502</v>
      </c>
      <c r="B379" s="40" t="s">
        <v>148</v>
      </c>
      <c r="C379" s="41" t="s">
        <v>145</v>
      </c>
    </row>
    <row r="380" spans="1:3" ht="13.8" thickBot="1" x14ac:dyDescent="0.3">
      <c r="A380" s="39">
        <v>51564</v>
      </c>
      <c r="B380" s="40" t="s">
        <v>146</v>
      </c>
      <c r="C380" s="41" t="s">
        <v>147</v>
      </c>
    </row>
    <row r="381" spans="1:3" ht="13.8" thickBot="1" x14ac:dyDescent="0.3">
      <c r="A381" s="39">
        <v>51565</v>
      </c>
      <c r="B381" s="40" t="s">
        <v>148</v>
      </c>
      <c r="C381" s="41" t="s">
        <v>147</v>
      </c>
    </row>
    <row r="382" spans="1:3" ht="13.8" thickBot="1" x14ac:dyDescent="0.3">
      <c r="A382" s="39">
        <v>51610</v>
      </c>
      <c r="B382" s="40" t="s">
        <v>151</v>
      </c>
      <c r="C382" s="41" t="s">
        <v>150</v>
      </c>
    </row>
    <row r="383" spans="1:3" ht="13.8" thickBot="1" x14ac:dyDescent="0.3">
      <c r="A383" s="39">
        <v>51612</v>
      </c>
      <c r="B383" s="40" t="s">
        <v>153</v>
      </c>
      <c r="C383" s="41" t="s">
        <v>152</v>
      </c>
    </row>
    <row r="384" spans="1:3" ht="13.8" thickBot="1" x14ac:dyDescent="0.3">
      <c r="A384" s="39">
        <v>51622</v>
      </c>
      <c r="B384" s="40" t="s">
        <v>156</v>
      </c>
      <c r="C384" s="41" t="s">
        <v>154</v>
      </c>
    </row>
    <row r="385" spans="1:3" ht="13.8" thickBot="1" x14ac:dyDescent="0.3">
      <c r="A385" s="39">
        <v>51672</v>
      </c>
      <c r="B385" s="40" t="s">
        <v>149</v>
      </c>
      <c r="C385" s="41" t="s">
        <v>155</v>
      </c>
    </row>
    <row r="386" spans="1:3" ht="13.8" thickBot="1" x14ac:dyDescent="0.3">
      <c r="A386" s="36">
        <v>51751</v>
      </c>
      <c r="B386" s="37" t="s">
        <v>144</v>
      </c>
      <c r="C386" s="38" t="s">
        <v>157</v>
      </c>
    </row>
    <row r="387" spans="1:3" ht="14.4" thickBot="1" x14ac:dyDescent="0.3">
      <c r="A387" s="39">
        <v>51786</v>
      </c>
      <c r="B387" s="40" t="s">
        <v>144</v>
      </c>
      <c r="C387" s="41" t="s">
        <v>158</v>
      </c>
    </row>
    <row r="388" spans="1:3" ht="13.8" thickBot="1" x14ac:dyDescent="0.3">
      <c r="A388" s="39">
        <v>51807</v>
      </c>
      <c r="B388" s="40" t="s">
        <v>144</v>
      </c>
      <c r="C388" s="41" t="s">
        <v>159</v>
      </c>
    </row>
    <row r="389" spans="1:3" ht="13.8" thickBot="1" x14ac:dyDescent="0.3">
      <c r="A389" s="39">
        <v>51820</v>
      </c>
      <c r="B389" s="40" t="s">
        <v>151</v>
      </c>
      <c r="C389" s="41" t="s">
        <v>160</v>
      </c>
    </row>
    <row r="390" spans="1:3" ht="13.8" thickBot="1" x14ac:dyDescent="0.3">
      <c r="A390" s="53">
        <v>51825</v>
      </c>
      <c r="B390" s="48"/>
      <c r="C390" s="49"/>
    </row>
    <row r="391" spans="1:3" ht="13.8" thickBot="1" x14ac:dyDescent="0.3">
      <c r="A391" s="39">
        <v>51860</v>
      </c>
      <c r="B391" s="40" t="s">
        <v>156</v>
      </c>
      <c r="C391" s="41" t="s">
        <v>161</v>
      </c>
    </row>
    <row r="392" spans="1:3" ht="13.8" thickBot="1" x14ac:dyDescent="0.3">
      <c r="A392" s="45">
        <v>51867</v>
      </c>
      <c r="B392" s="46" t="s">
        <v>156</v>
      </c>
      <c r="C392" s="47" t="s">
        <v>145</v>
      </c>
    </row>
    <row r="393" spans="1:3" ht="13.8" thickBot="1" x14ac:dyDescent="0.3">
      <c r="A393" s="45">
        <v>51914</v>
      </c>
      <c r="B393" s="46" t="s">
        <v>146</v>
      </c>
      <c r="C393" s="47" t="s">
        <v>147</v>
      </c>
    </row>
    <row r="394" spans="1:3" ht="13.8" thickBot="1" x14ac:dyDescent="0.3">
      <c r="A394" s="45">
        <v>51915</v>
      </c>
      <c r="B394" s="46" t="s">
        <v>148</v>
      </c>
      <c r="C394" s="47" t="s">
        <v>147</v>
      </c>
    </row>
    <row r="395" spans="1:3" ht="13.8" thickBot="1" x14ac:dyDescent="0.3">
      <c r="A395" s="45">
        <v>51960</v>
      </c>
      <c r="B395" s="46" t="s">
        <v>151</v>
      </c>
      <c r="C395" s="47" t="s">
        <v>150</v>
      </c>
    </row>
    <row r="396" spans="1:3" ht="13.8" thickBot="1" x14ac:dyDescent="0.3">
      <c r="A396" s="45">
        <v>51977</v>
      </c>
      <c r="B396" s="46" t="s">
        <v>146</v>
      </c>
      <c r="C396" s="47" t="s">
        <v>152</v>
      </c>
    </row>
    <row r="397" spans="1:3" ht="13.8" thickBot="1" x14ac:dyDescent="0.3">
      <c r="A397" s="45">
        <v>51987</v>
      </c>
      <c r="B397" s="46" t="s">
        <v>149</v>
      </c>
      <c r="C397" s="47" t="s">
        <v>154</v>
      </c>
    </row>
    <row r="398" spans="1:3" ht="13.8" thickBot="1" x14ac:dyDescent="0.3">
      <c r="A398" s="42">
        <v>52022</v>
      </c>
      <c r="B398" s="43" t="s">
        <v>149</v>
      </c>
      <c r="C398" s="44" t="s">
        <v>155</v>
      </c>
    </row>
    <row r="399" spans="1:3" ht="13.8" thickBot="1" x14ac:dyDescent="0.3">
      <c r="A399" s="45">
        <v>52116</v>
      </c>
      <c r="B399" s="46" t="s">
        <v>153</v>
      </c>
      <c r="C399" s="47" t="s">
        <v>157</v>
      </c>
    </row>
    <row r="400" spans="1:3" ht="14.4" thickBot="1" x14ac:dyDescent="0.3">
      <c r="A400" s="45">
        <v>52151</v>
      </c>
      <c r="B400" s="46" t="s">
        <v>153</v>
      </c>
      <c r="C400" s="47" t="s">
        <v>158</v>
      </c>
    </row>
    <row r="401" spans="1:3" ht="13.8" thickBot="1" x14ac:dyDescent="0.3">
      <c r="A401" s="45">
        <v>52172</v>
      </c>
      <c r="B401" s="46" t="s">
        <v>153</v>
      </c>
      <c r="C401" s="47" t="s">
        <v>159</v>
      </c>
    </row>
    <row r="402" spans="1:3" ht="13.8" thickBot="1" x14ac:dyDescent="0.3">
      <c r="A402" s="45">
        <v>52185</v>
      </c>
      <c r="B402" s="46" t="s">
        <v>144</v>
      </c>
      <c r="C402" s="47" t="s">
        <v>160</v>
      </c>
    </row>
    <row r="403" spans="1:3" ht="13.8" thickBot="1" x14ac:dyDescent="0.3">
      <c r="A403" s="52">
        <v>52190</v>
      </c>
      <c r="B403" s="48"/>
      <c r="C403" s="49"/>
    </row>
    <row r="404" spans="1:3" ht="13.8" thickBot="1" x14ac:dyDescent="0.3">
      <c r="A404" s="45">
        <v>52225</v>
      </c>
      <c r="B404" s="46" t="s">
        <v>149</v>
      </c>
      <c r="C404" s="47" t="s">
        <v>161</v>
      </c>
    </row>
    <row r="405" spans="1:3" ht="13.8" thickBot="1" x14ac:dyDescent="0.3">
      <c r="A405" s="39">
        <v>52232</v>
      </c>
      <c r="B405" s="40" t="s">
        <v>149</v>
      </c>
      <c r="C405" s="41" t="s">
        <v>145</v>
      </c>
    </row>
    <row r="406" spans="1:3" ht="13.8" thickBot="1" x14ac:dyDescent="0.3">
      <c r="A406" s="39">
        <v>52271</v>
      </c>
      <c r="B406" s="40" t="s">
        <v>146</v>
      </c>
      <c r="C406" s="41" t="s">
        <v>147</v>
      </c>
    </row>
    <row r="407" spans="1:3" ht="13.8" thickBot="1" x14ac:dyDescent="0.3">
      <c r="A407" s="39">
        <v>52272</v>
      </c>
      <c r="B407" s="40" t="s">
        <v>148</v>
      </c>
      <c r="C407" s="41" t="s">
        <v>147</v>
      </c>
    </row>
    <row r="408" spans="1:3" ht="13.8" thickBot="1" x14ac:dyDescent="0.3">
      <c r="A408" s="39">
        <v>52317</v>
      </c>
      <c r="B408" s="40" t="s">
        <v>151</v>
      </c>
      <c r="C408" s="41" t="s">
        <v>150</v>
      </c>
    </row>
    <row r="409" spans="1:3" ht="13.8" thickBot="1" x14ac:dyDescent="0.3">
      <c r="A409" s="36">
        <v>52342</v>
      </c>
      <c r="B409" s="37" t="s">
        <v>148</v>
      </c>
      <c r="C409" s="38" t="s">
        <v>152</v>
      </c>
    </row>
    <row r="410" spans="1:3" ht="13.8" thickBot="1" x14ac:dyDescent="0.3">
      <c r="A410" s="36">
        <v>52352</v>
      </c>
      <c r="B410" s="37" t="s">
        <v>151</v>
      </c>
      <c r="C410" s="38" t="s">
        <v>154</v>
      </c>
    </row>
    <row r="411" spans="1:3" ht="13.8" thickBot="1" x14ac:dyDescent="0.3">
      <c r="A411" s="39">
        <v>52379</v>
      </c>
      <c r="B411" s="40" t="s">
        <v>149</v>
      </c>
      <c r="C411" s="41" t="s">
        <v>155</v>
      </c>
    </row>
    <row r="412" spans="1:3" ht="13.8" thickBot="1" x14ac:dyDescent="0.3">
      <c r="A412" s="39">
        <v>52481</v>
      </c>
      <c r="B412" s="40" t="s">
        <v>146</v>
      </c>
      <c r="C412" s="41" t="s">
        <v>157</v>
      </c>
    </row>
    <row r="413" spans="1:3" ht="14.4" thickBot="1" x14ac:dyDescent="0.3">
      <c r="A413" s="39">
        <v>52516</v>
      </c>
      <c r="B413" s="40" t="s">
        <v>146</v>
      </c>
      <c r="C413" s="41" t="s">
        <v>158</v>
      </c>
    </row>
    <row r="414" spans="1:3" ht="13.8" thickBot="1" x14ac:dyDescent="0.3">
      <c r="A414" s="39">
        <v>52537</v>
      </c>
      <c r="B414" s="40" t="s">
        <v>146</v>
      </c>
      <c r="C414" s="41" t="s">
        <v>159</v>
      </c>
    </row>
    <row r="415" spans="1:3" ht="13.8" thickBot="1" x14ac:dyDescent="0.3">
      <c r="A415" s="39">
        <v>52550</v>
      </c>
      <c r="B415" s="40" t="s">
        <v>153</v>
      </c>
      <c r="C415" s="41" t="s">
        <v>160</v>
      </c>
    </row>
    <row r="416" spans="1:3" ht="13.8" thickBot="1" x14ac:dyDescent="0.3">
      <c r="A416" s="53">
        <v>52555</v>
      </c>
      <c r="B416" s="48"/>
      <c r="C416" s="49"/>
    </row>
    <row r="417" spans="1:3" ht="13.8" thickBot="1" x14ac:dyDescent="0.3">
      <c r="A417" s="39">
        <v>52590</v>
      </c>
      <c r="B417" s="40" t="s">
        <v>151</v>
      </c>
      <c r="C417" s="41" t="s">
        <v>161</v>
      </c>
    </row>
    <row r="418" spans="1:3" ht="13.8" thickBot="1" x14ac:dyDescent="0.3">
      <c r="A418" s="45">
        <v>52597</v>
      </c>
      <c r="B418" s="46" t="s">
        <v>151</v>
      </c>
      <c r="C418" s="47" t="s">
        <v>145</v>
      </c>
    </row>
    <row r="419" spans="1:3" ht="13.8" thickBot="1" x14ac:dyDescent="0.3">
      <c r="A419" s="45">
        <v>52656</v>
      </c>
      <c r="B419" s="46" t="s">
        <v>146</v>
      </c>
      <c r="C419" s="47" t="s">
        <v>147</v>
      </c>
    </row>
    <row r="420" spans="1:3" ht="13.8" thickBot="1" x14ac:dyDescent="0.3">
      <c r="A420" s="45">
        <v>52657</v>
      </c>
      <c r="B420" s="46" t="s">
        <v>148</v>
      </c>
      <c r="C420" s="47" t="s">
        <v>147</v>
      </c>
    </row>
    <row r="421" spans="1:3" ht="13.8" thickBot="1" x14ac:dyDescent="0.3">
      <c r="A421" s="45">
        <v>52702</v>
      </c>
      <c r="B421" s="46" t="s">
        <v>151</v>
      </c>
      <c r="C421" s="47" t="s">
        <v>150</v>
      </c>
    </row>
    <row r="422" spans="1:3" ht="13.8" thickBot="1" x14ac:dyDescent="0.3">
      <c r="A422" s="42">
        <v>52708</v>
      </c>
      <c r="B422" s="43" t="s">
        <v>149</v>
      </c>
      <c r="C422" s="44" t="s">
        <v>152</v>
      </c>
    </row>
    <row r="423" spans="1:3" ht="13.8" thickBot="1" x14ac:dyDescent="0.3">
      <c r="A423" s="45">
        <v>52718</v>
      </c>
      <c r="B423" s="46" t="s">
        <v>153</v>
      </c>
      <c r="C423" s="47" t="s">
        <v>154</v>
      </c>
    </row>
    <row r="424" spans="1:3" ht="13.8" thickBot="1" x14ac:dyDescent="0.3">
      <c r="A424" s="45">
        <v>52764</v>
      </c>
      <c r="B424" s="46" t="s">
        <v>149</v>
      </c>
      <c r="C424" s="47" t="s">
        <v>155</v>
      </c>
    </row>
    <row r="425" spans="1:3" ht="13.8" thickBot="1" x14ac:dyDescent="0.3">
      <c r="A425" s="45">
        <v>52847</v>
      </c>
      <c r="B425" s="46" t="s">
        <v>156</v>
      </c>
      <c r="C425" s="47" t="s">
        <v>157</v>
      </c>
    </row>
    <row r="426" spans="1:3" ht="14.4" thickBot="1" x14ac:dyDescent="0.3">
      <c r="A426" s="45">
        <v>52882</v>
      </c>
      <c r="B426" s="46" t="s">
        <v>156</v>
      </c>
      <c r="C426" s="47" t="s">
        <v>158</v>
      </c>
    </row>
    <row r="427" spans="1:3" ht="13.8" thickBot="1" x14ac:dyDescent="0.3">
      <c r="A427" s="45">
        <v>52903</v>
      </c>
      <c r="B427" s="46" t="s">
        <v>156</v>
      </c>
      <c r="C427" s="47" t="s">
        <v>159</v>
      </c>
    </row>
    <row r="428" spans="1:3" ht="13.8" thickBot="1" x14ac:dyDescent="0.3">
      <c r="A428" s="45">
        <v>52916</v>
      </c>
      <c r="B428" s="46" t="s">
        <v>148</v>
      </c>
      <c r="C428" s="47" t="s">
        <v>160</v>
      </c>
    </row>
    <row r="429" spans="1:3" ht="13.8" thickBot="1" x14ac:dyDescent="0.3">
      <c r="A429" s="52">
        <v>52921</v>
      </c>
      <c r="B429" s="48"/>
      <c r="C429" s="49"/>
    </row>
    <row r="430" spans="1:3" ht="13.8" thickBot="1" x14ac:dyDescent="0.3">
      <c r="A430" s="45">
        <v>52956</v>
      </c>
      <c r="B430" s="46" t="s">
        <v>153</v>
      </c>
      <c r="C430" s="47" t="s">
        <v>161</v>
      </c>
    </row>
    <row r="431" spans="1:3" ht="13.8" thickBot="1" x14ac:dyDescent="0.3">
      <c r="A431" s="39">
        <v>52963</v>
      </c>
      <c r="B431" s="40" t="s">
        <v>153</v>
      </c>
      <c r="C431" s="41" t="s">
        <v>145</v>
      </c>
    </row>
    <row r="432" spans="1:3" ht="13.8" thickBot="1" x14ac:dyDescent="0.3">
      <c r="A432" s="39">
        <v>53013</v>
      </c>
      <c r="B432" s="40" t="s">
        <v>146</v>
      </c>
      <c r="C432" s="41" t="s">
        <v>147</v>
      </c>
    </row>
    <row r="433" spans="1:3" ht="13.8" thickBot="1" x14ac:dyDescent="0.3">
      <c r="A433" s="39">
        <v>53014</v>
      </c>
      <c r="B433" s="40" t="s">
        <v>148</v>
      </c>
      <c r="C433" s="41" t="s">
        <v>147</v>
      </c>
    </row>
    <row r="434" spans="1:3" ht="13.8" thickBot="1" x14ac:dyDescent="0.3">
      <c r="A434" s="36">
        <v>53059</v>
      </c>
      <c r="B434" s="37" t="s">
        <v>151</v>
      </c>
      <c r="C434" s="38" t="s">
        <v>150</v>
      </c>
    </row>
    <row r="435" spans="1:3" ht="13.8" thickBot="1" x14ac:dyDescent="0.3">
      <c r="A435" s="39">
        <v>53073</v>
      </c>
      <c r="B435" s="40" t="s">
        <v>151</v>
      </c>
      <c r="C435" s="41" t="s">
        <v>152</v>
      </c>
    </row>
    <row r="436" spans="1:3" ht="13.8" thickBot="1" x14ac:dyDescent="0.3">
      <c r="A436" s="39">
        <v>53083</v>
      </c>
      <c r="B436" s="40" t="s">
        <v>146</v>
      </c>
      <c r="C436" s="41" t="s">
        <v>154</v>
      </c>
    </row>
    <row r="437" spans="1:3" ht="13.8" thickBot="1" x14ac:dyDescent="0.3">
      <c r="A437" s="39">
        <v>53121</v>
      </c>
      <c r="B437" s="40" t="s">
        <v>149</v>
      </c>
      <c r="C437" s="41" t="s">
        <v>155</v>
      </c>
    </row>
    <row r="438" spans="1:3" ht="13.8" thickBot="1" x14ac:dyDescent="0.3">
      <c r="A438" s="39">
        <v>53212</v>
      </c>
      <c r="B438" s="40" t="s">
        <v>149</v>
      </c>
      <c r="C438" s="41" t="s">
        <v>157</v>
      </c>
    </row>
    <row r="439" spans="1:3" ht="14.4" thickBot="1" x14ac:dyDescent="0.3">
      <c r="A439" s="39">
        <v>53247</v>
      </c>
      <c r="B439" s="40" t="s">
        <v>149</v>
      </c>
      <c r="C439" s="41" t="s">
        <v>158</v>
      </c>
    </row>
    <row r="440" spans="1:3" ht="13.8" thickBot="1" x14ac:dyDescent="0.3">
      <c r="A440" s="39">
        <v>53268</v>
      </c>
      <c r="B440" s="40" t="s">
        <v>149</v>
      </c>
      <c r="C440" s="41" t="s">
        <v>159</v>
      </c>
    </row>
    <row r="441" spans="1:3" ht="13.8" thickBot="1" x14ac:dyDescent="0.3">
      <c r="A441" s="39">
        <v>53281</v>
      </c>
      <c r="B441" s="40" t="s">
        <v>156</v>
      </c>
      <c r="C441" s="41" t="s">
        <v>160</v>
      </c>
    </row>
    <row r="442" spans="1:3" ht="13.8" thickBot="1" x14ac:dyDescent="0.3">
      <c r="A442" s="53">
        <v>53286</v>
      </c>
      <c r="B442" s="48"/>
      <c r="C442" s="49"/>
    </row>
    <row r="443" spans="1:3" ht="13.8" thickBot="1" x14ac:dyDescent="0.3">
      <c r="A443" s="39">
        <v>53321</v>
      </c>
      <c r="B443" s="40" t="s">
        <v>146</v>
      </c>
      <c r="C443" s="41" t="s">
        <v>161</v>
      </c>
    </row>
    <row r="444" spans="1:3" ht="13.8" thickBot="1" x14ac:dyDescent="0.3">
      <c r="A444" s="45">
        <v>53328</v>
      </c>
      <c r="B444" s="46" t="s">
        <v>146</v>
      </c>
      <c r="C444" s="47" t="s">
        <v>145</v>
      </c>
    </row>
    <row r="445" spans="1:3" ht="13.8" thickBot="1" x14ac:dyDescent="0.3">
      <c r="A445" s="45">
        <v>53363</v>
      </c>
      <c r="B445" s="46" t="s">
        <v>146</v>
      </c>
      <c r="C445" s="47" t="s">
        <v>147</v>
      </c>
    </row>
    <row r="446" spans="1:3" ht="13.8" thickBot="1" x14ac:dyDescent="0.3">
      <c r="A446" s="42">
        <v>53364</v>
      </c>
      <c r="B446" s="43" t="s">
        <v>148</v>
      </c>
      <c r="C446" s="44" t="s">
        <v>147</v>
      </c>
    </row>
    <row r="447" spans="1:3" ht="13.8" thickBot="1" x14ac:dyDescent="0.3">
      <c r="A447" s="45">
        <v>53409</v>
      </c>
      <c r="B447" s="46" t="s">
        <v>151</v>
      </c>
      <c r="C447" s="47" t="s">
        <v>150</v>
      </c>
    </row>
    <row r="448" spans="1:3" ht="13.8" thickBot="1" x14ac:dyDescent="0.3">
      <c r="A448" s="45">
        <v>53438</v>
      </c>
      <c r="B448" s="46" t="s">
        <v>144</v>
      </c>
      <c r="C448" s="47" t="s">
        <v>152</v>
      </c>
    </row>
    <row r="449" spans="1:3" ht="13.8" thickBot="1" x14ac:dyDescent="0.3">
      <c r="A449" s="45">
        <v>53448</v>
      </c>
      <c r="B449" s="46" t="s">
        <v>148</v>
      </c>
      <c r="C449" s="47" t="s">
        <v>154</v>
      </c>
    </row>
    <row r="450" spans="1:3" ht="13.8" thickBot="1" x14ac:dyDescent="0.3">
      <c r="A450" s="45">
        <v>53471</v>
      </c>
      <c r="B450" s="46" t="s">
        <v>149</v>
      </c>
      <c r="C450" s="47" t="s">
        <v>155</v>
      </c>
    </row>
    <row r="451" spans="1:3" ht="13.8" thickBot="1" x14ac:dyDescent="0.3">
      <c r="A451" s="45">
        <v>53577</v>
      </c>
      <c r="B451" s="46" t="s">
        <v>151</v>
      </c>
      <c r="C451" s="47" t="s">
        <v>157</v>
      </c>
    </row>
    <row r="452" spans="1:3" ht="14.4" thickBot="1" x14ac:dyDescent="0.3">
      <c r="A452" s="45">
        <v>53612</v>
      </c>
      <c r="B452" s="46" t="s">
        <v>151</v>
      </c>
      <c r="C452" s="47" t="s">
        <v>158</v>
      </c>
    </row>
    <row r="453" spans="1:3" ht="13.8" thickBot="1" x14ac:dyDescent="0.3">
      <c r="A453" s="45">
        <v>53633</v>
      </c>
      <c r="B453" s="46" t="s">
        <v>151</v>
      </c>
      <c r="C453" s="47" t="s">
        <v>159</v>
      </c>
    </row>
    <row r="454" spans="1:3" ht="13.8" thickBot="1" x14ac:dyDescent="0.3">
      <c r="A454" s="45">
        <v>53646</v>
      </c>
      <c r="B454" s="46" t="s">
        <v>149</v>
      </c>
      <c r="C454" s="47" t="s">
        <v>160</v>
      </c>
    </row>
    <row r="455" spans="1:3" ht="13.8" thickBot="1" x14ac:dyDescent="0.3">
      <c r="A455" s="52">
        <v>53651</v>
      </c>
      <c r="B455" s="48"/>
      <c r="C455" s="49"/>
    </row>
    <row r="456" spans="1:3" ht="13.8" thickBot="1" x14ac:dyDescent="0.3">
      <c r="A456" s="45">
        <v>53686</v>
      </c>
      <c r="B456" s="46" t="s">
        <v>148</v>
      </c>
      <c r="C456" s="47" t="s">
        <v>161</v>
      </c>
    </row>
    <row r="457" spans="1:3" ht="13.8" thickBot="1" x14ac:dyDescent="0.3">
      <c r="A457" s="39">
        <v>53693</v>
      </c>
      <c r="B457" s="40" t="s">
        <v>148</v>
      </c>
      <c r="C457" s="41" t="s">
        <v>145</v>
      </c>
    </row>
    <row r="458" spans="1:3" ht="13.8" thickBot="1" x14ac:dyDescent="0.3">
      <c r="A458" s="36">
        <v>53748</v>
      </c>
      <c r="B458" s="37" t="s">
        <v>146</v>
      </c>
      <c r="C458" s="38" t="s">
        <v>147</v>
      </c>
    </row>
    <row r="459" spans="1:3" ht="13.8" thickBot="1" x14ac:dyDescent="0.3">
      <c r="A459" s="39">
        <v>53749</v>
      </c>
      <c r="B459" s="40" t="s">
        <v>148</v>
      </c>
      <c r="C459" s="41" t="s">
        <v>147</v>
      </c>
    </row>
    <row r="460" spans="1:3" ht="13.8" thickBot="1" x14ac:dyDescent="0.3">
      <c r="A460" s="39">
        <v>53794</v>
      </c>
      <c r="B460" s="40" t="s">
        <v>151</v>
      </c>
      <c r="C460" s="41" t="s">
        <v>150</v>
      </c>
    </row>
    <row r="461" spans="1:3" ht="13.8" thickBot="1" x14ac:dyDescent="0.3">
      <c r="A461" s="39">
        <v>53803</v>
      </c>
      <c r="B461" s="40" t="s">
        <v>148</v>
      </c>
      <c r="C461" s="41" t="s">
        <v>152</v>
      </c>
    </row>
    <row r="462" spans="1:3" ht="13.8" thickBot="1" x14ac:dyDescent="0.3">
      <c r="A462" s="39">
        <v>53813</v>
      </c>
      <c r="B462" s="40" t="s">
        <v>156</v>
      </c>
      <c r="C462" s="41" t="s">
        <v>154</v>
      </c>
    </row>
    <row r="463" spans="1:3" ht="13.8" thickBot="1" x14ac:dyDescent="0.3">
      <c r="A463" s="39">
        <v>53856</v>
      </c>
      <c r="B463" s="40" t="s">
        <v>149</v>
      </c>
      <c r="C463" s="41" t="s">
        <v>155</v>
      </c>
    </row>
    <row r="464" spans="1:3" ht="13.8" thickBot="1" x14ac:dyDescent="0.3">
      <c r="A464" s="39">
        <v>53942</v>
      </c>
      <c r="B464" s="40" t="s">
        <v>144</v>
      </c>
      <c r="C464" s="41" t="s">
        <v>157</v>
      </c>
    </row>
    <row r="465" spans="1:3" ht="14.4" thickBot="1" x14ac:dyDescent="0.3">
      <c r="A465" s="39">
        <v>53977</v>
      </c>
      <c r="B465" s="40" t="s">
        <v>144</v>
      </c>
      <c r="C465" s="41" t="s">
        <v>158</v>
      </c>
    </row>
    <row r="466" spans="1:3" ht="13.8" thickBot="1" x14ac:dyDescent="0.3">
      <c r="A466" s="39">
        <v>53998</v>
      </c>
      <c r="B466" s="40" t="s">
        <v>144</v>
      </c>
      <c r="C466" s="41" t="s">
        <v>159</v>
      </c>
    </row>
    <row r="467" spans="1:3" ht="13.8" thickBot="1" x14ac:dyDescent="0.3">
      <c r="A467" s="39">
        <v>54011</v>
      </c>
      <c r="B467" s="40" t="s">
        <v>151</v>
      </c>
      <c r="C467" s="41" t="s">
        <v>160</v>
      </c>
    </row>
    <row r="468" spans="1:3" ht="13.8" thickBot="1" x14ac:dyDescent="0.3">
      <c r="A468" s="53">
        <v>54016</v>
      </c>
      <c r="B468" s="48"/>
      <c r="C468" s="49"/>
    </row>
    <row r="469" spans="1:3" ht="13.8" thickBot="1" x14ac:dyDescent="0.3">
      <c r="A469" s="39">
        <v>54051</v>
      </c>
      <c r="B469" s="40" t="s">
        <v>156</v>
      </c>
      <c r="C469" s="41" t="s">
        <v>161</v>
      </c>
    </row>
    <row r="470" spans="1:3" ht="13.8" thickBot="1" x14ac:dyDescent="0.3">
      <c r="A470" s="42">
        <v>54058</v>
      </c>
      <c r="B470" s="43" t="s">
        <v>156</v>
      </c>
      <c r="C470" s="44" t="s">
        <v>145</v>
      </c>
    </row>
    <row r="471" spans="1:3" ht="13.8" thickBot="1" x14ac:dyDescent="0.3">
      <c r="A471" s="45">
        <v>54105</v>
      </c>
      <c r="B471" s="46" t="s">
        <v>146</v>
      </c>
      <c r="C471" s="47" t="s">
        <v>147</v>
      </c>
    </row>
    <row r="472" spans="1:3" ht="13.8" thickBot="1" x14ac:dyDescent="0.3">
      <c r="A472" s="45">
        <v>54106</v>
      </c>
      <c r="B472" s="46" t="s">
        <v>148</v>
      </c>
      <c r="C472" s="47" t="s">
        <v>147</v>
      </c>
    </row>
    <row r="473" spans="1:3" ht="13.8" thickBot="1" x14ac:dyDescent="0.3">
      <c r="A473" s="45">
        <v>54151</v>
      </c>
      <c r="B473" s="46" t="s">
        <v>151</v>
      </c>
      <c r="C473" s="47" t="s">
        <v>150</v>
      </c>
    </row>
    <row r="474" spans="1:3" ht="13.8" thickBot="1" x14ac:dyDescent="0.3">
      <c r="A474" s="45">
        <v>54169</v>
      </c>
      <c r="B474" s="46" t="s">
        <v>148</v>
      </c>
      <c r="C474" s="47" t="s">
        <v>152</v>
      </c>
    </row>
    <row r="475" spans="1:3" ht="13.8" thickBot="1" x14ac:dyDescent="0.3">
      <c r="A475" s="45">
        <v>54179</v>
      </c>
      <c r="B475" s="46" t="s">
        <v>151</v>
      </c>
      <c r="C475" s="47" t="s">
        <v>154</v>
      </c>
    </row>
    <row r="476" spans="1:3" ht="13.8" thickBot="1" x14ac:dyDescent="0.3">
      <c r="A476" s="45">
        <v>54213</v>
      </c>
      <c r="B476" s="46" t="s">
        <v>149</v>
      </c>
      <c r="C476" s="47" t="s">
        <v>155</v>
      </c>
    </row>
    <row r="477" spans="1:3" ht="13.8" thickBot="1" x14ac:dyDescent="0.3">
      <c r="A477" s="45">
        <v>54308</v>
      </c>
      <c r="B477" s="46" t="s">
        <v>146</v>
      </c>
      <c r="C477" s="47" t="s">
        <v>157</v>
      </c>
    </row>
    <row r="478" spans="1:3" ht="14.4" thickBot="1" x14ac:dyDescent="0.3">
      <c r="A478" s="45">
        <v>54343</v>
      </c>
      <c r="B478" s="46" t="s">
        <v>146</v>
      </c>
      <c r="C478" s="47" t="s">
        <v>158</v>
      </c>
    </row>
    <row r="479" spans="1:3" ht="13.8" thickBot="1" x14ac:dyDescent="0.3">
      <c r="A479" s="45">
        <v>54364</v>
      </c>
      <c r="B479" s="46" t="s">
        <v>146</v>
      </c>
      <c r="C479" s="47" t="s">
        <v>159</v>
      </c>
    </row>
    <row r="480" spans="1:3" ht="13.8" thickBot="1" x14ac:dyDescent="0.3">
      <c r="A480" s="45">
        <v>54377</v>
      </c>
      <c r="B480" s="46" t="s">
        <v>153</v>
      </c>
      <c r="C480" s="47" t="s">
        <v>160</v>
      </c>
    </row>
    <row r="481" spans="1:3" ht="13.8" thickBot="1" x14ac:dyDescent="0.3">
      <c r="A481" s="52">
        <v>54382</v>
      </c>
      <c r="B481" s="48"/>
      <c r="C481" s="49"/>
    </row>
    <row r="482" spans="1:3" ht="13.8" thickBot="1" x14ac:dyDescent="0.3">
      <c r="A482" s="42">
        <v>54417</v>
      </c>
      <c r="B482" s="43" t="s">
        <v>151</v>
      </c>
      <c r="C482" s="44" t="s">
        <v>161</v>
      </c>
    </row>
    <row r="483" spans="1:3" ht="13.8" thickBot="1" x14ac:dyDescent="0.3">
      <c r="A483" s="39">
        <v>54424</v>
      </c>
      <c r="B483" s="40" t="s">
        <v>151</v>
      </c>
      <c r="C483" s="41" t="s">
        <v>145</v>
      </c>
    </row>
    <row r="484" spans="1:3" ht="13.8" thickBot="1" x14ac:dyDescent="0.3">
      <c r="A484" s="39">
        <v>54483</v>
      </c>
      <c r="B484" s="40" t="s">
        <v>146</v>
      </c>
      <c r="C484" s="41" t="s">
        <v>147</v>
      </c>
    </row>
    <row r="485" spans="1:3" ht="13.8" thickBot="1" x14ac:dyDescent="0.3">
      <c r="A485" s="39">
        <v>54484</v>
      </c>
      <c r="B485" s="40" t="s">
        <v>148</v>
      </c>
      <c r="C485" s="41" t="s">
        <v>147</v>
      </c>
    </row>
    <row r="486" spans="1:3" ht="13.8" thickBot="1" x14ac:dyDescent="0.3">
      <c r="A486" s="39">
        <v>54529</v>
      </c>
      <c r="B486" s="40" t="s">
        <v>151</v>
      </c>
      <c r="C486" s="41" t="s">
        <v>150</v>
      </c>
    </row>
    <row r="487" spans="1:3" ht="13.8" thickBot="1" x14ac:dyDescent="0.3">
      <c r="A487" s="39">
        <v>54534</v>
      </c>
      <c r="B487" s="40" t="s">
        <v>156</v>
      </c>
      <c r="C487" s="41" t="s">
        <v>152</v>
      </c>
    </row>
    <row r="488" spans="1:3" ht="13.8" thickBot="1" x14ac:dyDescent="0.3">
      <c r="A488" s="39">
        <v>54544</v>
      </c>
      <c r="B488" s="40" t="s">
        <v>144</v>
      </c>
      <c r="C488" s="41" t="s">
        <v>154</v>
      </c>
    </row>
    <row r="489" spans="1:3" ht="13.8" thickBot="1" x14ac:dyDescent="0.3">
      <c r="A489" s="39">
        <v>54591</v>
      </c>
      <c r="B489" s="40" t="s">
        <v>149</v>
      </c>
      <c r="C489" s="41" t="s">
        <v>155</v>
      </c>
    </row>
    <row r="490" spans="1:3" ht="13.8" thickBot="1" x14ac:dyDescent="0.3">
      <c r="A490" s="39">
        <v>54673</v>
      </c>
      <c r="B490" s="40" t="s">
        <v>148</v>
      </c>
      <c r="C490" s="41" t="s">
        <v>157</v>
      </c>
    </row>
    <row r="491" spans="1:3" ht="14.4" thickBot="1" x14ac:dyDescent="0.3">
      <c r="A491" s="39">
        <v>54708</v>
      </c>
      <c r="B491" s="40" t="s">
        <v>148</v>
      </c>
      <c r="C491" s="41" t="s">
        <v>158</v>
      </c>
    </row>
    <row r="492" spans="1:3" ht="13.8" thickBot="1" x14ac:dyDescent="0.3">
      <c r="A492" s="39">
        <v>54729</v>
      </c>
      <c r="B492" s="40" t="s">
        <v>148</v>
      </c>
      <c r="C492" s="41" t="s">
        <v>159</v>
      </c>
    </row>
    <row r="493" spans="1:3" ht="13.8" thickBot="1" x14ac:dyDescent="0.3">
      <c r="A493" s="39">
        <v>54742</v>
      </c>
      <c r="B493" s="40" t="s">
        <v>146</v>
      </c>
      <c r="C493" s="41" t="s">
        <v>160</v>
      </c>
    </row>
    <row r="494" spans="1:3" ht="13.8" thickBot="1" x14ac:dyDescent="0.3">
      <c r="A494" s="54">
        <v>54747</v>
      </c>
      <c r="B494" s="50"/>
      <c r="C494" s="51"/>
    </row>
    <row r="495" spans="1:3" ht="13.8" thickBot="1" x14ac:dyDescent="0.3">
      <c r="A495" s="39">
        <v>54782</v>
      </c>
      <c r="B495" s="40" t="s">
        <v>144</v>
      </c>
      <c r="C495" s="41" t="s">
        <v>161</v>
      </c>
    </row>
    <row r="496" spans="1:3" ht="13.8" thickBot="1" x14ac:dyDescent="0.3">
      <c r="A496" s="45">
        <v>54789</v>
      </c>
      <c r="B496" s="46" t="s">
        <v>144</v>
      </c>
      <c r="C496" s="47" t="s">
        <v>145</v>
      </c>
    </row>
    <row r="497" spans="1:3" ht="13.8" thickBot="1" x14ac:dyDescent="0.3">
      <c r="A497" s="45">
        <v>54840</v>
      </c>
      <c r="B497" s="46" t="s">
        <v>146</v>
      </c>
      <c r="C497" s="47" t="s">
        <v>147</v>
      </c>
    </row>
    <row r="498" spans="1:3" ht="13.8" thickBot="1" x14ac:dyDescent="0.3">
      <c r="A498" s="45">
        <v>54841</v>
      </c>
      <c r="B498" s="46" t="s">
        <v>148</v>
      </c>
      <c r="C498" s="47" t="s">
        <v>147</v>
      </c>
    </row>
    <row r="499" spans="1:3" ht="13.8" thickBot="1" x14ac:dyDescent="0.3">
      <c r="A499" s="45">
        <v>54886</v>
      </c>
      <c r="B499" s="46" t="s">
        <v>151</v>
      </c>
      <c r="C499" s="47" t="s">
        <v>150</v>
      </c>
    </row>
    <row r="500" spans="1:3" ht="13.8" thickBot="1" x14ac:dyDescent="0.3">
      <c r="A500" s="45">
        <v>54899</v>
      </c>
      <c r="B500" s="46" t="s">
        <v>149</v>
      </c>
      <c r="C500" s="47" t="s">
        <v>152</v>
      </c>
    </row>
    <row r="501" spans="1:3" ht="13.8" thickBot="1" x14ac:dyDescent="0.3">
      <c r="A501" s="45">
        <v>54909</v>
      </c>
      <c r="B501" s="46" t="s">
        <v>153</v>
      </c>
      <c r="C501" s="47" t="s">
        <v>154</v>
      </c>
    </row>
    <row r="502" spans="1:3" ht="13.8" thickBot="1" x14ac:dyDescent="0.3">
      <c r="A502" s="45">
        <v>54948</v>
      </c>
      <c r="B502" s="46" t="s">
        <v>149</v>
      </c>
      <c r="C502" s="47" t="s">
        <v>155</v>
      </c>
    </row>
    <row r="503" spans="1:3" ht="13.8" thickBot="1" x14ac:dyDescent="0.3">
      <c r="A503" s="45">
        <v>55038</v>
      </c>
      <c r="B503" s="46" t="s">
        <v>156</v>
      </c>
      <c r="C503" s="47" t="s">
        <v>157</v>
      </c>
    </row>
    <row r="504" spans="1:3" ht="14.4" thickBot="1" x14ac:dyDescent="0.3">
      <c r="A504" s="45">
        <v>55073</v>
      </c>
      <c r="B504" s="46" t="s">
        <v>156</v>
      </c>
      <c r="C504" s="47" t="s">
        <v>158</v>
      </c>
    </row>
    <row r="505" spans="1:3" ht="13.8" thickBot="1" x14ac:dyDescent="0.3">
      <c r="A505" s="45">
        <v>55094</v>
      </c>
      <c r="B505" s="46" t="s">
        <v>156</v>
      </c>
      <c r="C505" s="47" t="s">
        <v>159</v>
      </c>
    </row>
    <row r="506" spans="1:3" ht="13.8" thickBot="1" x14ac:dyDescent="0.3">
      <c r="A506" s="42">
        <v>55107</v>
      </c>
      <c r="B506" s="43" t="s">
        <v>148</v>
      </c>
      <c r="C506" s="44" t="s">
        <v>160</v>
      </c>
    </row>
    <row r="507" spans="1:3" ht="13.8" thickBot="1" x14ac:dyDescent="0.3">
      <c r="A507" s="52">
        <v>55112</v>
      </c>
      <c r="B507" s="48"/>
      <c r="C507" s="49"/>
    </row>
    <row r="508" spans="1:3" ht="13.8" thickBot="1" x14ac:dyDescent="0.3">
      <c r="A508" s="45">
        <v>55147</v>
      </c>
      <c r="B508" s="46" t="s">
        <v>153</v>
      </c>
      <c r="C508" s="47" t="s">
        <v>161</v>
      </c>
    </row>
    <row r="509" spans="1:3" ht="13.8" thickBot="1" x14ac:dyDescent="0.3">
      <c r="A509" s="39">
        <v>55154</v>
      </c>
      <c r="B509" s="40" t="s">
        <v>153</v>
      </c>
      <c r="C509" s="41" t="s">
        <v>145</v>
      </c>
    </row>
    <row r="510" spans="1:3" ht="13.8" thickBot="1" x14ac:dyDescent="0.3">
      <c r="A510" s="39">
        <v>55197</v>
      </c>
      <c r="B510" s="40" t="s">
        <v>146</v>
      </c>
      <c r="C510" s="41" t="s">
        <v>147</v>
      </c>
    </row>
    <row r="511" spans="1:3" ht="13.8" thickBot="1" x14ac:dyDescent="0.3">
      <c r="A511" s="39">
        <v>55198</v>
      </c>
      <c r="B511" s="40" t="s">
        <v>148</v>
      </c>
      <c r="C511" s="41" t="s">
        <v>147</v>
      </c>
    </row>
    <row r="512" spans="1:3" ht="13.8" thickBot="1" x14ac:dyDescent="0.3">
      <c r="A512" s="39">
        <v>55243</v>
      </c>
      <c r="B512" s="40" t="s">
        <v>151</v>
      </c>
      <c r="C512" s="41" t="s">
        <v>150</v>
      </c>
    </row>
    <row r="513" spans="1:3" ht="13.8" thickBot="1" x14ac:dyDescent="0.3">
      <c r="A513" s="39">
        <v>55264</v>
      </c>
      <c r="B513" s="40" t="s">
        <v>151</v>
      </c>
      <c r="C513" s="41" t="s">
        <v>152</v>
      </c>
    </row>
    <row r="514" spans="1:3" ht="13.8" thickBot="1" x14ac:dyDescent="0.3">
      <c r="A514" s="39">
        <v>55274</v>
      </c>
      <c r="B514" s="40" t="s">
        <v>146</v>
      </c>
      <c r="C514" s="41" t="s">
        <v>154</v>
      </c>
    </row>
    <row r="515" spans="1:3" ht="13.8" thickBot="1" x14ac:dyDescent="0.3">
      <c r="A515" s="39">
        <v>55305</v>
      </c>
      <c r="B515" s="40" t="s">
        <v>149</v>
      </c>
      <c r="C515" s="41" t="s">
        <v>155</v>
      </c>
    </row>
    <row r="516" spans="1:3" ht="13.8" thickBot="1" x14ac:dyDescent="0.3">
      <c r="A516" s="39">
        <v>55403</v>
      </c>
      <c r="B516" s="40" t="s">
        <v>149</v>
      </c>
      <c r="C516" s="41" t="s">
        <v>157</v>
      </c>
    </row>
    <row r="517" spans="1:3" ht="14.4" thickBot="1" x14ac:dyDescent="0.3">
      <c r="A517" s="39">
        <v>55438</v>
      </c>
      <c r="B517" s="40" t="s">
        <v>149</v>
      </c>
      <c r="C517" s="41" t="s">
        <v>158</v>
      </c>
    </row>
    <row r="518" spans="1:3" ht="13.8" thickBot="1" x14ac:dyDescent="0.3">
      <c r="A518" s="36">
        <v>55459</v>
      </c>
      <c r="B518" s="37" t="s">
        <v>149</v>
      </c>
      <c r="C518" s="38" t="s">
        <v>159</v>
      </c>
    </row>
    <row r="519" spans="1:3" ht="13.8" thickBot="1" x14ac:dyDescent="0.3">
      <c r="A519" s="39">
        <v>55472</v>
      </c>
      <c r="B519" s="40" t="s">
        <v>156</v>
      </c>
      <c r="C519" s="41" t="s">
        <v>160</v>
      </c>
    </row>
    <row r="520" spans="1:3" ht="13.8" thickBot="1" x14ac:dyDescent="0.3">
      <c r="A520" s="53">
        <v>55477</v>
      </c>
      <c r="B520" s="48"/>
      <c r="C520" s="49"/>
    </row>
    <row r="521" spans="1:3" ht="13.8" thickBot="1" x14ac:dyDescent="0.3">
      <c r="A521" s="39">
        <v>55512</v>
      </c>
      <c r="B521" s="40" t="s">
        <v>146</v>
      </c>
      <c r="C521" s="41" t="s">
        <v>161</v>
      </c>
    </row>
    <row r="522" spans="1:3" ht="13.8" thickBot="1" x14ac:dyDescent="0.3">
      <c r="A522" s="45">
        <v>55519</v>
      </c>
      <c r="B522" s="46" t="s">
        <v>146</v>
      </c>
      <c r="C522" s="47" t="s">
        <v>145</v>
      </c>
    </row>
    <row r="523" spans="1:3" ht="13.8" thickBot="1" x14ac:dyDescent="0.3">
      <c r="A523" s="45">
        <v>55582</v>
      </c>
      <c r="B523" s="46" t="s">
        <v>146</v>
      </c>
      <c r="C523" s="47" t="s">
        <v>147</v>
      </c>
    </row>
    <row r="524" spans="1:3" ht="13.8" thickBot="1" x14ac:dyDescent="0.3">
      <c r="A524" s="45">
        <v>55583</v>
      </c>
      <c r="B524" s="46" t="s">
        <v>148</v>
      </c>
      <c r="C524" s="47" t="s">
        <v>147</v>
      </c>
    </row>
    <row r="525" spans="1:3" ht="13.8" thickBot="1" x14ac:dyDescent="0.3">
      <c r="A525" s="45">
        <v>55628</v>
      </c>
      <c r="B525" s="46" t="s">
        <v>151</v>
      </c>
      <c r="C525" s="47" t="s">
        <v>150</v>
      </c>
    </row>
    <row r="526" spans="1:3" ht="13.8" thickBot="1" x14ac:dyDescent="0.3">
      <c r="A526" s="45">
        <v>55630</v>
      </c>
      <c r="B526" s="46" t="s">
        <v>153</v>
      </c>
      <c r="C526" s="47" t="s">
        <v>152</v>
      </c>
    </row>
    <row r="527" spans="1:3" ht="13.8" thickBot="1" x14ac:dyDescent="0.3">
      <c r="A527" s="45">
        <v>55640</v>
      </c>
      <c r="B527" s="46" t="s">
        <v>156</v>
      </c>
      <c r="C527" s="47" t="s">
        <v>154</v>
      </c>
    </row>
    <row r="528" spans="1:3" ht="13.8" thickBot="1" x14ac:dyDescent="0.3">
      <c r="A528" s="45">
        <v>55690</v>
      </c>
      <c r="B528" s="46" t="s">
        <v>149</v>
      </c>
      <c r="C528" s="47" t="s">
        <v>155</v>
      </c>
    </row>
    <row r="529" spans="1:3" ht="13.8" thickBot="1" x14ac:dyDescent="0.3">
      <c r="A529" s="45">
        <v>55769</v>
      </c>
      <c r="B529" s="46" t="s">
        <v>144</v>
      </c>
      <c r="C529" s="47" t="s">
        <v>157</v>
      </c>
    </row>
    <row r="530" spans="1:3" ht="14.4" thickBot="1" x14ac:dyDescent="0.3">
      <c r="A530" s="42">
        <v>55804</v>
      </c>
      <c r="B530" s="43" t="s">
        <v>144</v>
      </c>
      <c r="C530" s="44" t="s">
        <v>158</v>
      </c>
    </row>
    <row r="531" spans="1:3" ht="13.8" thickBot="1" x14ac:dyDescent="0.3">
      <c r="A531" s="45">
        <v>55825</v>
      </c>
      <c r="B531" s="46" t="s">
        <v>144</v>
      </c>
      <c r="C531" s="47" t="s">
        <v>159</v>
      </c>
    </row>
    <row r="532" spans="1:3" ht="13.8" thickBot="1" x14ac:dyDescent="0.3">
      <c r="A532" s="45">
        <v>55838</v>
      </c>
      <c r="B532" s="46" t="s">
        <v>151</v>
      </c>
      <c r="C532" s="47" t="s">
        <v>160</v>
      </c>
    </row>
    <row r="533" spans="1:3" ht="13.8" thickBot="1" x14ac:dyDescent="0.3">
      <c r="A533" s="52">
        <v>55843</v>
      </c>
      <c r="B533" s="48"/>
      <c r="C533" s="49"/>
    </row>
    <row r="534" spans="1:3" ht="13.8" thickBot="1" x14ac:dyDescent="0.3">
      <c r="A534" s="45">
        <v>55878</v>
      </c>
      <c r="B534" s="46" t="s">
        <v>156</v>
      </c>
      <c r="C534" s="47" t="s">
        <v>161</v>
      </c>
    </row>
    <row r="535" spans="1:3" ht="13.8" thickBot="1" x14ac:dyDescent="0.3">
      <c r="A535" s="39">
        <v>55885</v>
      </c>
      <c r="B535" s="40" t="s">
        <v>156</v>
      </c>
      <c r="C535" s="41" t="s">
        <v>145</v>
      </c>
    </row>
    <row r="536" spans="1:3" ht="13.8" thickBot="1" x14ac:dyDescent="0.3">
      <c r="A536" s="39">
        <v>55932</v>
      </c>
      <c r="B536" s="40" t="s">
        <v>146</v>
      </c>
      <c r="C536" s="41" t="s">
        <v>147</v>
      </c>
    </row>
    <row r="537" spans="1:3" ht="13.8" thickBot="1" x14ac:dyDescent="0.3">
      <c r="A537" s="39">
        <v>55933</v>
      </c>
      <c r="B537" s="40" t="s">
        <v>148</v>
      </c>
      <c r="C537" s="41" t="s">
        <v>147</v>
      </c>
    </row>
    <row r="538" spans="1:3" ht="13.8" thickBot="1" x14ac:dyDescent="0.3">
      <c r="A538" s="39">
        <v>55978</v>
      </c>
      <c r="B538" s="40" t="s">
        <v>151</v>
      </c>
      <c r="C538" s="41" t="s">
        <v>150</v>
      </c>
    </row>
    <row r="539" spans="1:3" ht="13.8" thickBot="1" x14ac:dyDescent="0.3">
      <c r="A539" s="39">
        <v>55995</v>
      </c>
      <c r="B539" s="40" t="s">
        <v>146</v>
      </c>
      <c r="C539" s="41" t="s">
        <v>152</v>
      </c>
    </row>
    <row r="540" spans="1:3" ht="13.8" thickBot="1" x14ac:dyDescent="0.3">
      <c r="A540" s="39">
        <v>56005</v>
      </c>
      <c r="B540" s="40" t="s">
        <v>149</v>
      </c>
      <c r="C540" s="41" t="s">
        <v>154</v>
      </c>
    </row>
    <row r="541" spans="1:3" ht="13.8" thickBot="1" x14ac:dyDescent="0.3">
      <c r="A541" s="39">
        <v>56040</v>
      </c>
      <c r="B541" s="40" t="s">
        <v>149</v>
      </c>
      <c r="C541" s="41" t="s">
        <v>155</v>
      </c>
    </row>
    <row r="542" spans="1:3" ht="13.8" thickBot="1" x14ac:dyDescent="0.3">
      <c r="A542" s="36">
        <v>56134</v>
      </c>
      <c r="B542" s="37" t="s">
        <v>153</v>
      </c>
      <c r="C542" s="38" t="s">
        <v>157</v>
      </c>
    </row>
    <row r="543" spans="1:3" ht="14.4" thickBot="1" x14ac:dyDescent="0.3">
      <c r="A543" s="39">
        <v>56169</v>
      </c>
      <c r="B543" s="40" t="s">
        <v>153</v>
      </c>
      <c r="C543" s="41" t="s">
        <v>158</v>
      </c>
    </row>
    <row r="544" spans="1:3" ht="13.8" thickBot="1" x14ac:dyDescent="0.3">
      <c r="A544" s="39">
        <v>56190</v>
      </c>
      <c r="B544" s="40" t="s">
        <v>153</v>
      </c>
      <c r="C544" s="41" t="s">
        <v>159</v>
      </c>
    </row>
    <row r="545" spans="1:3" ht="13.8" thickBot="1" x14ac:dyDescent="0.3">
      <c r="A545" s="39">
        <v>56203</v>
      </c>
      <c r="B545" s="40" t="s">
        <v>144</v>
      </c>
      <c r="C545" s="41" t="s">
        <v>160</v>
      </c>
    </row>
    <row r="546" spans="1:3" ht="13.8" thickBot="1" x14ac:dyDescent="0.3">
      <c r="A546" s="53">
        <v>56208</v>
      </c>
      <c r="B546" s="48"/>
      <c r="C546" s="49"/>
    </row>
    <row r="547" spans="1:3" ht="13.8" thickBot="1" x14ac:dyDescent="0.3">
      <c r="A547" s="39">
        <v>56243</v>
      </c>
      <c r="B547" s="40" t="s">
        <v>149</v>
      </c>
      <c r="C547" s="41" t="s">
        <v>161</v>
      </c>
    </row>
    <row r="548" spans="1:3" ht="13.8" thickBot="1" x14ac:dyDescent="0.3">
      <c r="A548" s="45">
        <v>56250</v>
      </c>
      <c r="B548" s="46" t="s">
        <v>149</v>
      </c>
      <c r="C548" s="47" t="s">
        <v>145</v>
      </c>
    </row>
    <row r="549" spans="1:3" ht="13.8" thickBot="1" x14ac:dyDescent="0.3">
      <c r="A549" s="45">
        <v>56289</v>
      </c>
      <c r="B549" s="46" t="s">
        <v>146</v>
      </c>
      <c r="C549" s="47" t="s">
        <v>147</v>
      </c>
    </row>
    <row r="550" spans="1:3" ht="13.8" thickBot="1" x14ac:dyDescent="0.3">
      <c r="A550" s="45">
        <v>56290</v>
      </c>
      <c r="B550" s="46" t="s">
        <v>148</v>
      </c>
      <c r="C550" s="47" t="s">
        <v>147</v>
      </c>
    </row>
    <row r="551" spans="1:3" ht="13.8" thickBot="1" x14ac:dyDescent="0.3">
      <c r="A551" s="45">
        <v>56335</v>
      </c>
      <c r="B551" s="46" t="s">
        <v>151</v>
      </c>
      <c r="C551" s="47" t="s">
        <v>150</v>
      </c>
    </row>
    <row r="552" spans="1:3" ht="13.8" thickBot="1" x14ac:dyDescent="0.3">
      <c r="A552" s="45">
        <v>56360</v>
      </c>
      <c r="B552" s="46" t="s">
        <v>148</v>
      </c>
      <c r="C552" s="47" t="s">
        <v>152</v>
      </c>
    </row>
    <row r="553" spans="1:3" ht="13.8" thickBot="1" x14ac:dyDescent="0.3">
      <c r="A553" s="45">
        <v>56370</v>
      </c>
      <c r="B553" s="46" t="s">
        <v>151</v>
      </c>
      <c r="C553" s="47" t="s">
        <v>154</v>
      </c>
    </row>
    <row r="554" spans="1:3" ht="13.8" thickBot="1" x14ac:dyDescent="0.3">
      <c r="A554" s="42">
        <v>56397</v>
      </c>
      <c r="B554" s="43" t="s">
        <v>149</v>
      </c>
      <c r="C554" s="44" t="s">
        <v>155</v>
      </c>
    </row>
    <row r="555" spans="1:3" ht="13.8" thickBot="1" x14ac:dyDescent="0.3">
      <c r="A555" s="45">
        <v>56499</v>
      </c>
      <c r="B555" s="46" t="s">
        <v>146</v>
      </c>
      <c r="C555" s="47" t="s">
        <v>157</v>
      </c>
    </row>
    <row r="556" spans="1:3" ht="14.4" thickBot="1" x14ac:dyDescent="0.3">
      <c r="A556" s="45">
        <v>56534</v>
      </c>
      <c r="B556" s="46" t="s">
        <v>146</v>
      </c>
      <c r="C556" s="47" t="s">
        <v>158</v>
      </c>
    </row>
    <row r="557" spans="1:3" ht="13.8" thickBot="1" x14ac:dyDescent="0.3">
      <c r="A557" s="45">
        <v>56555</v>
      </c>
      <c r="B557" s="46" t="s">
        <v>146</v>
      </c>
      <c r="C557" s="47" t="s">
        <v>159</v>
      </c>
    </row>
    <row r="558" spans="1:3" ht="13.8" thickBot="1" x14ac:dyDescent="0.3">
      <c r="A558" s="45">
        <v>56568</v>
      </c>
      <c r="B558" s="46" t="s">
        <v>153</v>
      </c>
      <c r="C558" s="47" t="s">
        <v>160</v>
      </c>
    </row>
    <row r="559" spans="1:3" ht="13.8" thickBot="1" x14ac:dyDescent="0.3">
      <c r="A559" s="52">
        <v>56573</v>
      </c>
      <c r="B559" s="48"/>
      <c r="C559" s="49"/>
    </row>
    <row r="560" spans="1:3" ht="13.8" thickBot="1" x14ac:dyDescent="0.3">
      <c r="A560" s="45">
        <v>56608</v>
      </c>
      <c r="B560" s="46" t="s">
        <v>151</v>
      </c>
      <c r="C560" s="47" t="s">
        <v>161</v>
      </c>
    </row>
    <row r="561" spans="1:3" ht="13.8" thickBot="1" x14ac:dyDescent="0.3">
      <c r="A561" s="39">
        <v>56615</v>
      </c>
      <c r="B561" s="40" t="s">
        <v>151</v>
      </c>
      <c r="C561" s="41" t="s">
        <v>145</v>
      </c>
    </row>
    <row r="562" spans="1:3" ht="13.8" thickBot="1" x14ac:dyDescent="0.3">
      <c r="A562" s="39">
        <v>56674</v>
      </c>
      <c r="B562" s="40" t="s">
        <v>146</v>
      </c>
      <c r="C562" s="41" t="s">
        <v>147</v>
      </c>
    </row>
    <row r="563" spans="1:3" ht="13.8" thickBot="1" x14ac:dyDescent="0.3">
      <c r="A563" s="39">
        <v>56675</v>
      </c>
      <c r="B563" s="40" t="s">
        <v>148</v>
      </c>
      <c r="C563" s="41" t="s">
        <v>147</v>
      </c>
    </row>
    <row r="564" spans="1:3" ht="13.8" thickBot="1" x14ac:dyDescent="0.3">
      <c r="A564" s="39">
        <v>56720</v>
      </c>
      <c r="B564" s="40" t="s">
        <v>151</v>
      </c>
      <c r="C564" s="41" t="s">
        <v>150</v>
      </c>
    </row>
    <row r="565" spans="1:3" ht="13.8" thickBot="1" x14ac:dyDescent="0.3">
      <c r="A565" s="39">
        <v>56725</v>
      </c>
      <c r="B565" s="40" t="s">
        <v>156</v>
      </c>
      <c r="C565" s="41" t="s">
        <v>152</v>
      </c>
    </row>
    <row r="566" spans="1:3" ht="13.8" thickBot="1" x14ac:dyDescent="0.3">
      <c r="A566" s="36">
        <v>56735</v>
      </c>
      <c r="B566" s="37" t="s">
        <v>144</v>
      </c>
      <c r="C566" s="38" t="s">
        <v>154</v>
      </c>
    </row>
    <row r="567" spans="1:3" ht="13.8" thickBot="1" x14ac:dyDescent="0.3">
      <c r="A567" s="39">
        <v>56782</v>
      </c>
      <c r="B567" s="40" t="s">
        <v>149</v>
      </c>
      <c r="C567" s="41" t="s">
        <v>155</v>
      </c>
    </row>
    <row r="568" spans="1:3" ht="13.8" thickBot="1" x14ac:dyDescent="0.3">
      <c r="A568" s="39">
        <v>56864</v>
      </c>
      <c r="B568" s="40" t="s">
        <v>148</v>
      </c>
      <c r="C568" s="41" t="s">
        <v>157</v>
      </c>
    </row>
    <row r="569" spans="1:3" ht="14.4" thickBot="1" x14ac:dyDescent="0.3">
      <c r="A569" s="39">
        <v>56899</v>
      </c>
      <c r="B569" s="40" t="s">
        <v>148</v>
      </c>
      <c r="C569" s="41" t="s">
        <v>158</v>
      </c>
    </row>
    <row r="570" spans="1:3" ht="13.8" thickBot="1" x14ac:dyDescent="0.3">
      <c r="A570" s="39">
        <v>56920</v>
      </c>
      <c r="B570" s="40" t="s">
        <v>148</v>
      </c>
      <c r="C570" s="41" t="s">
        <v>159</v>
      </c>
    </row>
    <row r="571" spans="1:3" ht="13.8" thickBot="1" x14ac:dyDescent="0.3">
      <c r="A571" s="39">
        <v>56933</v>
      </c>
      <c r="B571" s="40" t="s">
        <v>146</v>
      </c>
      <c r="C571" s="41" t="s">
        <v>160</v>
      </c>
    </row>
    <row r="572" spans="1:3" ht="13.8" thickBot="1" x14ac:dyDescent="0.3">
      <c r="A572" s="53">
        <v>56938</v>
      </c>
      <c r="B572" s="48"/>
      <c r="C572" s="49"/>
    </row>
    <row r="573" spans="1:3" ht="13.8" thickBot="1" x14ac:dyDescent="0.3">
      <c r="A573" s="39">
        <v>56973</v>
      </c>
      <c r="B573" s="40" t="s">
        <v>144</v>
      </c>
      <c r="C573" s="41" t="s">
        <v>161</v>
      </c>
    </row>
    <row r="574" spans="1:3" ht="13.8" thickBot="1" x14ac:dyDescent="0.3">
      <c r="A574" s="45">
        <v>56980</v>
      </c>
      <c r="B574" s="46" t="s">
        <v>144</v>
      </c>
      <c r="C574" s="47" t="s">
        <v>145</v>
      </c>
    </row>
    <row r="575" spans="1:3" ht="13.8" thickBot="1" x14ac:dyDescent="0.3">
      <c r="A575" s="45">
        <v>57024</v>
      </c>
      <c r="B575" s="46" t="s">
        <v>146</v>
      </c>
      <c r="C575" s="47" t="s">
        <v>147</v>
      </c>
    </row>
    <row r="576" spans="1:3" ht="13.8" thickBot="1" x14ac:dyDescent="0.3">
      <c r="A576" s="45">
        <v>57025</v>
      </c>
      <c r="B576" s="46" t="s">
        <v>148</v>
      </c>
      <c r="C576" s="47" t="s">
        <v>147</v>
      </c>
    </row>
    <row r="577" spans="1:3" ht="13.8" thickBot="1" x14ac:dyDescent="0.3">
      <c r="A577" s="45">
        <v>57070</v>
      </c>
      <c r="B577" s="46" t="s">
        <v>151</v>
      </c>
      <c r="C577" s="47" t="s">
        <v>150</v>
      </c>
    </row>
    <row r="578" spans="1:3" ht="13.8" thickBot="1" x14ac:dyDescent="0.3">
      <c r="A578" s="42">
        <v>57091</v>
      </c>
      <c r="B578" s="43" t="s">
        <v>151</v>
      </c>
      <c r="C578" s="44" t="s">
        <v>152</v>
      </c>
    </row>
    <row r="579" spans="1:3" ht="13.8" thickBot="1" x14ac:dyDescent="0.3">
      <c r="A579" s="45">
        <v>57101</v>
      </c>
      <c r="B579" s="46" t="s">
        <v>146</v>
      </c>
      <c r="C579" s="47" t="s">
        <v>154</v>
      </c>
    </row>
    <row r="580" spans="1:3" ht="13.8" thickBot="1" x14ac:dyDescent="0.3">
      <c r="A580" s="45">
        <v>57132</v>
      </c>
      <c r="B580" s="46" t="s">
        <v>149</v>
      </c>
      <c r="C580" s="47" t="s">
        <v>155</v>
      </c>
    </row>
    <row r="581" spans="1:3" ht="13.8" thickBot="1" x14ac:dyDescent="0.3">
      <c r="A581" s="45">
        <v>57230</v>
      </c>
      <c r="B581" s="46" t="s">
        <v>149</v>
      </c>
      <c r="C581" s="47" t="s">
        <v>157</v>
      </c>
    </row>
    <row r="582" spans="1:3" ht="14.4" thickBot="1" x14ac:dyDescent="0.3">
      <c r="A582" s="45">
        <v>57265</v>
      </c>
      <c r="B582" s="46" t="s">
        <v>149</v>
      </c>
      <c r="C582" s="47" t="s">
        <v>158</v>
      </c>
    </row>
    <row r="583" spans="1:3" ht="13.8" thickBot="1" x14ac:dyDescent="0.3">
      <c r="A583" s="45">
        <v>57286</v>
      </c>
      <c r="B583" s="46" t="s">
        <v>149</v>
      </c>
      <c r="C583" s="47" t="s">
        <v>159</v>
      </c>
    </row>
    <row r="584" spans="1:3" ht="13.8" thickBot="1" x14ac:dyDescent="0.3">
      <c r="A584" s="45">
        <v>57299</v>
      </c>
      <c r="B584" s="46" t="s">
        <v>156</v>
      </c>
      <c r="C584" s="47" t="s">
        <v>160</v>
      </c>
    </row>
    <row r="585" spans="1:3" ht="13.8" thickBot="1" x14ac:dyDescent="0.3">
      <c r="A585" s="52">
        <v>57304</v>
      </c>
      <c r="B585" s="48"/>
      <c r="C585" s="49"/>
    </row>
    <row r="586" spans="1:3" ht="13.8" thickBot="1" x14ac:dyDescent="0.3">
      <c r="A586" s="45">
        <v>57339</v>
      </c>
      <c r="B586" s="46" t="s">
        <v>146</v>
      </c>
      <c r="C586" s="47" t="s">
        <v>161</v>
      </c>
    </row>
    <row r="587" spans="1:3" ht="13.8" thickBot="1" x14ac:dyDescent="0.3">
      <c r="A587" s="39">
        <v>57346</v>
      </c>
      <c r="B587" s="40" t="s">
        <v>146</v>
      </c>
      <c r="C587" s="41" t="s">
        <v>145</v>
      </c>
    </row>
    <row r="588" spans="1:3" ht="13.8" thickBot="1" x14ac:dyDescent="0.3">
      <c r="A588" s="39">
        <v>57409</v>
      </c>
      <c r="B588" s="40" t="s">
        <v>146</v>
      </c>
      <c r="C588" s="41" t="s">
        <v>147</v>
      </c>
    </row>
    <row r="589" spans="1:3" ht="13.8" thickBot="1" x14ac:dyDescent="0.3">
      <c r="A589" s="39">
        <v>57410</v>
      </c>
      <c r="B589" s="40" t="s">
        <v>148</v>
      </c>
      <c r="C589" s="41" t="s">
        <v>147</v>
      </c>
    </row>
    <row r="590" spans="1:3" ht="13.8" thickBot="1" x14ac:dyDescent="0.3">
      <c r="A590" s="36">
        <v>57455</v>
      </c>
      <c r="B590" s="37" t="s">
        <v>151</v>
      </c>
      <c r="C590" s="38" t="s">
        <v>150</v>
      </c>
    </row>
    <row r="591" spans="1:3" ht="13.8" thickBot="1" x14ac:dyDescent="0.3">
      <c r="A591" s="39">
        <v>57456</v>
      </c>
      <c r="B591" s="40" t="s">
        <v>144</v>
      </c>
      <c r="C591" s="41" t="s">
        <v>152</v>
      </c>
    </row>
    <row r="592" spans="1:3" ht="13.8" thickBot="1" x14ac:dyDescent="0.3">
      <c r="A592" s="39">
        <v>57466</v>
      </c>
      <c r="B592" s="40" t="s">
        <v>148</v>
      </c>
      <c r="C592" s="41" t="s">
        <v>154</v>
      </c>
    </row>
    <row r="593" spans="1:3" ht="13.8" thickBot="1" x14ac:dyDescent="0.3">
      <c r="A593" s="39">
        <v>57517</v>
      </c>
      <c r="B593" s="40" t="s">
        <v>149</v>
      </c>
      <c r="C593" s="41" t="s">
        <v>155</v>
      </c>
    </row>
    <row r="594" spans="1:3" ht="13.8" thickBot="1" x14ac:dyDescent="0.3">
      <c r="A594" s="39">
        <v>57595</v>
      </c>
      <c r="B594" s="40" t="s">
        <v>151</v>
      </c>
      <c r="C594" s="41" t="s">
        <v>157</v>
      </c>
    </row>
    <row r="595" spans="1:3" ht="14.4" thickBot="1" x14ac:dyDescent="0.3">
      <c r="A595" s="39">
        <v>57630</v>
      </c>
      <c r="B595" s="40" t="s">
        <v>151</v>
      </c>
      <c r="C595" s="41" t="s">
        <v>158</v>
      </c>
    </row>
    <row r="596" spans="1:3" ht="13.8" thickBot="1" x14ac:dyDescent="0.3">
      <c r="A596" s="39">
        <v>57651</v>
      </c>
      <c r="B596" s="40" t="s">
        <v>151</v>
      </c>
      <c r="C596" s="41" t="s">
        <v>159</v>
      </c>
    </row>
    <row r="597" spans="1:3" ht="13.8" thickBot="1" x14ac:dyDescent="0.3">
      <c r="A597" s="39">
        <v>57664</v>
      </c>
      <c r="B597" s="40" t="s">
        <v>149</v>
      </c>
      <c r="C597" s="41" t="s">
        <v>160</v>
      </c>
    </row>
    <row r="598" spans="1:3" ht="13.8" thickBot="1" x14ac:dyDescent="0.3">
      <c r="A598" s="53">
        <v>57669</v>
      </c>
      <c r="B598" s="48"/>
      <c r="C598" s="49"/>
    </row>
    <row r="599" spans="1:3" ht="13.8" thickBot="1" x14ac:dyDescent="0.3">
      <c r="A599" s="39">
        <v>57704</v>
      </c>
      <c r="B599" s="40" t="s">
        <v>148</v>
      </c>
      <c r="C599" s="41" t="s">
        <v>161</v>
      </c>
    </row>
    <row r="600" spans="1:3" ht="13.8" thickBot="1" x14ac:dyDescent="0.3">
      <c r="A600" s="45">
        <v>57711</v>
      </c>
      <c r="B600" s="46" t="s">
        <v>148</v>
      </c>
      <c r="C600" s="47" t="s">
        <v>145</v>
      </c>
    </row>
    <row r="601" spans="1:3" ht="13.8" thickBot="1" x14ac:dyDescent="0.3">
      <c r="A601" s="45">
        <v>57766</v>
      </c>
      <c r="B601" s="46" t="s">
        <v>146</v>
      </c>
      <c r="C601" s="47" t="s">
        <v>147</v>
      </c>
    </row>
    <row r="602" spans="1:3" ht="13.8" thickBot="1" x14ac:dyDescent="0.3">
      <c r="A602" s="42">
        <v>57767</v>
      </c>
      <c r="B602" s="43" t="s">
        <v>148</v>
      </c>
      <c r="C602" s="44" t="s">
        <v>147</v>
      </c>
    </row>
    <row r="603" spans="1:3" ht="13.8" thickBot="1" x14ac:dyDescent="0.3">
      <c r="A603" s="45">
        <v>57812</v>
      </c>
      <c r="B603" s="46" t="s">
        <v>151</v>
      </c>
      <c r="C603" s="47" t="s">
        <v>150</v>
      </c>
    </row>
    <row r="604" spans="1:3" ht="13.8" thickBot="1" x14ac:dyDescent="0.3">
      <c r="A604" s="45">
        <v>57821</v>
      </c>
      <c r="B604" s="46" t="s">
        <v>153</v>
      </c>
      <c r="C604" s="47" t="s">
        <v>152</v>
      </c>
    </row>
    <row r="605" spans="1:3" ht="13.8" thickBot="1" x14ac:dyDescent="0.3">
      <c r="A605" s="45">
        <v>57831</v>
      </c>
      <c r="B605" s="46" t="s">
        <v>156</v>
      </c>
      <c r="C605" s="47" t="s">
        <v>154</v>
      </c>
    </row>
    <row r="606" spans="1:3" ht="13.8" thickBot="1" x14ac:dyDescent="0.3">
      <c r="A606" s="45">
        <v>57874</v>
      </c>
      <c r="B606" s="46" t="s">
        <v>149</v>
      </c>
      <c r="C606" s="47" t="s">
        <v>155</v>
      </c>
    </row>
    <row r="607" spans="1:3" ht="13.8" thickBot="1" x14ac:dyDescent="0.3">
      <c r="A607" s="45">
        <v>57960</v>
      </c>
      <c r="B607" s="46" t="s">
        <v>144</v>
      </c>
      <c r="C607" s="47" t="s">
        <v>157</v>
      </c>
    </row>
    <row r="608" spans="1:3" ht="14.4" thickBot="1" x14ac:dyDescent="0.3">
      <c r="A608" s="45">
        <v>57995</v>
      </c>
      <c r="B608" s="46" t="s">
        <v>144</v>
      </c>
      <c r="C608" s="47" t="s">
        <v>158</v>
      </c>
    </row>
    <row r="609" spans="1:3" ht="13.8" thickBot="1" x14ac:dyDescent="0.3">
      <c r="A609" s="45">
        <v>58016</v>
      </c>
      <c r="B609" s="46" t="s">
        <v>144</v>
      </c>
      <c r="C609" s="47" t="s">
        <v>159</v>
      </c>
    </row>
    <row r="610" spans="1:3" ht="13.8" thickBot="1" x14ac:dyDescent="0.3">
      <c r="A610" s="45">
        <v>58029</v>
      </c>
      <c r="B610" s="46" t="s">
        <v>151</v>
      </c>
      <c r="C610" s="47" t="s">
        <v>160</v>
      </c>
    </row>
    <row r="611" spans="1:3" ht="13.8" thickBot="1" x14ac:dyDescent="0.3">
      <c r="A611" s="52">
        <v>58034</v>
      </c>
      <c r="B611" s="48"/>
      <c r="C611" s="49"/>
    </row>
    <row r="612" spans="1:3" ht="13.8" thickBot="1" x14ac:dyDescent="0.3">
      <c r="A612" s="45">
        <v>58069</v>
      </c>
      <c r="B612" s="46" t="s">
        <v>156</v>
      </c>
      <c r="C612" s="47" t="s">
        <v>161</v>
      </c>
    </row>
    <row r="613" spans="1:3" ht="13.8" thickBot="1" x14ac:dyDescent="0.3">
      <c r="A613" s="39">
        <v>58076</v>
      </c>
      <c r="B613" s="40" t="s">
        <v>156</v>
      </c>
      <c r="C613" s="41" t="s">
        <v>145</v>
      </c>
    </row>
    <row r="614" spans="1:3" ht="13.8" thickBot="1" x14ac:dyDescent="0.3">
      <c r="A614" s="36">
        <v>58116</v>
      </c>
      <c r="B614" s="37" t="s">
        <v>146</v>
      </c>
      <c r="C614" s="38" t="s">
        <v>147</v>
      </c>
    </row>
    <row r="615" spans="1:3" ht="13.8" thickBot="1" x14ac:dyDescent="0.3">
      <c r="A615" s="39">
        <v>58117</v>
      </c>
      <c r="B615" s="40" t="s">
        <v>148</v>
      </c>
      <c r="C615" s="41" t="s">
        <v>147</v>
      </c>
    </row>
    <row r="616" spans="1:3" ht="13.8" thickBot="1" x14ac:dyDescent="0.3">
      <c r="A616" s="39">
        <v>58162</v>
      </c>
      <c r="B616" s="40" t="s">
        <v>151</v>
      </c>
      <c r="C616" s="41" t="s">
        <v>150</v>
      </c>
    </row>
    <row r="617" spans="1:3" ht="13.8" thickBot="1" x14ac:dyDescent="0.3">
      <c r="A617" s="39">
        <v>58186</v>
      </c>
      <c r="B617" s="40" t="s">
        <v>146</v>
      </c>
      <c r="C617" s="41" t="s">
        <v>152</v>
      </c>
    </row>
    <row r="618" spans="1:3" ht="13.8" thickBot="1" x14ac:dyDescent="0.3">
      <c r="A618" s="39">
        <v>58196</v>
      </c>
      <c r="B618" s="40" t="s">
        <v>149</v>
      </c>
      <c r="C618" s="41" t="s">
        <v>154</v>
      </c>
    </row>
    <row r="619" spans="1:3" ht="13.8" thickBot="1" x14ac:dyDescent="0.3">
      <c r="A619" s="39">
        <v>58224</v>
      </c>
      <c r="B619" s="40" t="s">
        <v>149</v>
      </c>
      <c r="C619" s="41" t="s">
        <v>155</v>
      </c>
    </row>
    <row r="620" spans="1:3" ht="13.8" thickBot="1" x14ac:dyDescent="0.3">
      <c r="A620" s="39">
        <v>58325</v>
      </c>
      <c r="B620" s="40" t="s">
        <v>153</v>
      </c>
      <c r="C620" s="41" t="s">
        <v>157</v>
      </c>
    </row>
    <row r="621" spans="1:3" ht="14.4" thickBot="1" x14ac:dyDescent="0.3">
      <c r="A621" s="39">
        <v>58360</v>
      </c>
      <c r="B621" s="40" t="s">
        <v>153</v>
      </c>
      <c r="C621" s="41" t="s">
        <v>158</v>
      </c>
    </row>
    <row r="622" spans="1:3" ht="13.8" thickBot="1" x14ac:dyDescent="0.3">
      <c r="A622" s="39">
        <v>58381</v>
      </c>
      <c r="B622" s="40" t="s">
        <v>153</v>
      </c>
      <c r="C622" s="41" t="s">
        <v>159</v>
      </c>
    </row>
    <row r="623" spans="1:3" ht="13.8" thickBot="1" x14ac:dyDescent="0.3">
      <c r="A623" s="39">
        <v>58394</v>
      </c>
      <c r="B623" s="40" t="s">
        <v>144</v>
      </c>
      <c r="C623" s="41" t="s">
        <v>160</v>
      </c>
    </row>
    <row r="624" spans="1:3" ht="13.8" thickBot="1" x14ac:dyDescent="0.3">
      <c r="A624" s="53">
        <v>58399</v>
      </c>
      <c r="B624" s="48"/>
      <c r="C624" s="49"/>
    </row>
    <row r="625" spans="1:3" ht="13.8" thickBot="1" x14ac:dyDescent="0.3">
      <c r="A625" s="39">
        <v>58434</v>
      </c>
      <c r="B625" s="40" t="s">
        <v>149</v>
      </c>
      <c r="C625" s="41" t="s">
        <v>161</v>
      </c>
    </row>
    <row r="626" spans="1:3" ht="13.8" thickBot="1" x14ac:dyDescent="0.3">
      <c r="A626" s="42">
        <v>58441</v>
      </c>
      <c r="B626" s="43" t="s">
        <v>149</v>
      </c>
      <c r="C626" s="44" t="s">
        <v>145</v>
      </c>
    </row>
    <row r="627" spans="1:3" ht="13.8" thickBot="1" x14ac:dyDescent="0.3">
      <c r="A627" s="45">
        <v>58501</v>
      </c>
      <c r="B627" s="46" t="s">
        <v>146</v>
      </c>
      <c r="C627" s="47" t="s">
        <v>147</v>
      </c>
    </row>
    <row r="628" spans="1:3" ht="13.8" thickBot="1" x14ac:dyDescent="0.3">
      <c r="A628" s="45">
        <v>58502</v>
      </c>
      <c r="B628" s="46" t="s">
        <v>148</v>
      </c>
      <c r="C628" s="47" t="s">
        <v>147</v>
      </c>
    </row>
    <row r="629" spans="1:3" ht="13.8" thickBot="1" x14ac:dyDescent="0.3">
      <c r="A629" s="45">
        <v>58547</v>
      </c>
      <c r="B629" s="46" t="s">
        <v>151</v>
      </c>
      <c r="C629" s="47" t="s">
        <v>150</v>
      </c>
    </row>
    <row r="630" spans="1:3" ht="13.8" thickBot="1" x14ac:dyDescent="0.3">
      <c r="A630" s="45">
        <v>58552</v>
      </c>
      <c r="B630" s="46" t="s">
        <v>156</v>
      </c>
      <c r="C630" s="47" t="s">
        <v>152</v>
      </c>
    </row>
    <row r="631" spans="1:3" ht="13.8" thickBot="1" x14ac:dyDescent="0.3">
      <c r="A631" s="45">
        <v>58562</v>
      </c>
      <c r="B631" s="46" t="s">
        <v>144</v>
      </c>
      <c r="C631" s="47" t="s">
        <v>154</v>
      </c>
    </row>
    <row r="632" spans="1:3" ht="13.8" thickBot="1" x14ac:dyDescent="0.3">
      <c r="A632" s="45">
        <v>58609</v>
      </c>
      <c r="B632" s="46" t="s">
        <v>149</v>
      </c>
      <c r="C632" s="47" t="s">
        <v>155</v>
      </c>
    </row>
    <row r="633" spans="1:3" ht="13.8" thickBot="1" x14ac:dyDescent="0.3">
      <c r="A633" s="45">
        <v>58691</v>
      </c>
      <c r="B633" s="46" t="s">
        <v>148</v>
      </c>
      <c r="C633" s="47" t="s">
        <v>157</v>
      </c>
    </row>
    <row r="634" spans="1:3" ht="14.4" thickBot="1" x14ac:dyDescent="0.3">
      <c r="A634" s="45">
        <v>58726</v>
      </c>
      <c r="B634" s="46" t="s">
        <v>148</v>
      </c>
      <c r="C634" s="47" t="s">
        <v>158</v>
      </c>
    </row>
    <row r="635" spans="1:3" ht="13.8" thickBot="1" x14ac:dyDescent="0.3">
      <c r="A635" s="45">
        <v>58747</v>
      </c>
      <c r="B635" s="46" t="s">
        <v>148</v>
      </c>
      <c r="C635" s="47" t="s">
        <v>159</v>
      </c>
    </row>
    <row r="636" spans="1:3" ht="13.8" thickBot="1" x14ac:dyDescent="0.3">
      <c r="A636" s="45">
        <v>58760</v>
      </c>
      <c r="B636" s="46" t="s">
        <v>146</v>
      </c>
      <c r="C636" s="47" t="s">
        <v>160</v>
      </c>
    </row>
    <row r="637" spans="1:3" ht="13.8" thickBot="1" x14ac:dyDescent="0.3">
      <c r="A637" s="52">
        <v>58765</v>
      </c>
      <c r="B637" s="48"/>
      <c r="C637" s="49"/>
    </row>
    <row r="638" spans="1:3" ht="13.8" thickBot="1" x14ac:dyDescent="0.3">
      <c r="A638" s="42">
        <v>58800</v>
      </c>
      <c r="B638" s="43" t="s">
        <v>144</v>
      </c>
      <c r="C638" s="44" t="s">
        <v>161</v>
      </c>
    </row>
    <row r="639" spans="1:3" ht="13.8" thickBot="1" x14ac:dyDescent="0.3">
      <c r="A639" s="39">
        <v>58807</v>
      </c>
      <c r="B639" s="40" t="s">
        <v>144</v>
      </c>
      <c r="C639" s="41" t="s">
        <v>145</v>
      </c>
    </row>
    <row r="640" spans="1:3" ht="13.8" thickBot="1" x14ac:dyDescent="0.3">
      <c r="A640" s="39">
        <v>58858</v>
      </c>
      <c r="B640" s="40" t="s">
        <v>146</v>
      </c>
      <c r="C640" s="41" t="s">
        <v>147</v>
      </c>
    </row>
    <row r="641" spans="1:3" ht="13.8" thickBot="1" x14ac:dyDescent="0.3">
      <c r="A641" s="39">
        <v>58859</v>
      </c>
      <c r="B641" s="40" t="s">
        <v>148</v>
      </c>
      <c r="C641" s="41" t="s">
        <v>147</v>
      </c>
    </row>
    <row r="642" spans="1:3" ht="13.8" thickBot="1" x14ac:dyDescent="0.3">
      <c r="A642" s="39">
        <v>58904</v>
      </c>
      <c r="B642" s="40" t="s">
        <v>151</v>
      </c>
      <c r="C642" s="41" t="s">
        <v>150</v>
      </c>
    </row>
    <row r="643" spans="1:3" ht="13.8" thickBot="1" x14ac:dyDescent="0.3">
      <c r="A643" s="39">
        <v>58917</v>
      </c>
      <c r="B643" s="40" t="s">
        <v>149</v>
      </c>
      <c r="C643" s="41" t="s">
        <v>152</v>
      </c>
    </row>
    <row r="644" spans="1:3" ht="13.8" thickBot="1" x14ac:dyDescent="0.3">
      <c r="A644" s="39">
        <v>58927</v>
      </c>
      <c r="B644" s="40" t="s">
        <v>153</v>
      </c>
      <c r="C644" s="41" t="s">
        <v>154</v>
      </c>
    </row>
    <row r="645" spans="1:3" ht="13.8" thickBot="1" x14ac:dyDescent="0.3">
      <c r="A645" s="39">
        <v>58966</v>
      </c>
      <c r="B645" s="40" t="s">
        <v>149</v>
      </c>
      <c r="C645" s="41" t="s">
        <v>155</v>
      </c>
    </row>
    <row r="646" spans="1:3" ht="13.8" thickBot="1" x14ac:dyDescent="0.3">
      <c r="A646" s="39">
        <v>59056</v>
      </c>
      <c r="B646" s="40" t="s">
        <v>156</v>
      </c>
      <c r="C646" s="41" t="s">
        <v>157</v>
      </c>
    </row>
    <row r="647" spans="1:3" ht="14.4" thickBot="1" x14ac:dyDescent="0.3">
      <c r="A647" s="39">
        <v>59091</v>
      </c>
      <c r="B647" s="40" t="s">
        <v>156</v>
      </c>
      <c r="C647" s="41" t="s">
        <v>158</v>
      </c>
    </row>
    <row r="648" spans="1:3" ht="13.8" thickBot="1" x14ac:dyDescent="0.3">
      <c r="A648" s="39">
        <v>59112</v>
      </c>
      <c r="B648" s="40" t="s">
        <v>156</v>
      </c>
      <c r="C648" s="41" t="s">
        <v>159</v>
      </c>
    </row>
    <row r="649" spans="1:3" ht="13.8" thickBot="1" x14ac:dyDescent="0.3">
      <c r="A649" s="39">
        <v>59125</v>
      </c>
      <c r="B649" s="40" t="s">
        <v>148</v>
      </c>
      <c r="C649" s="41" t="s">
        <v>160</v>
      </c>
    </row>
    <row r="650" spans="1:3" ht="13.8" thickBot="1" x14ac:dyDescent="0.3">
      <c r="A650" s="54">
        <v>59130</v>
      </c>
      <c r="B650" s="50"/>
      <c r="C650" s="51"/>
    </row>
    <row r="651" spans="1:3" ht="13.8" thickBot="1" x14ac:dyDescent="0.3">
      <c r="A651" s="39">
        <v>59165</v>
      </c>
      <c r="B651" s="40" t="s">
        <v>153</v>
      </c>
      <c r="C651" s="41" t="s">
        <v>161</v>
      </c>
    </row>
    <row r="652" spans="1:3" ht="13.8" thickBot="1" x14ac:dyDescent="0.3">
      <c r="A652" s="45">
        <v>59172</v>
      </c>
      <c r="B652" s="46" t="s">
        <v>153</v>
      </c>
      <c r="C652" s="47" t="s">
        <v>145</v>
      </c>
    </row>
    <row r="653" spans="1:3" ht="13.8" thickBot="1" x14ac:dyDescent="0.3">
      <c r="A653" s="45">
        <v>59208</v>
      </c>
      <c r="B653" s="46" t="s">
        <v>146</v>
      </c>
      <c r="C653" s="47" t="s">
        <v>147</v>
      </c>
    </row>
    <row r="654" spans="1:3" ht="13.8" thickBot="1" x14ac:dyDescent="0.3">
      <c r="A654" s="45">
        <v>59209</v>
      </c>
      <c r="B654" s="46" t="s">
        <v>148</v>
      </c>
      <c r="C654" s="47" t="s">
        <v>147</v>
      </c>
    </row>
    <row r="655" spans="1:3" ht="13.8" thickBot="1" x14ac:dyDescent="0.3">
      <c r="A655" s="45">
        <v>59254</v>
      </c>
      <c r="B655" s="46" t="s">
        <v>151</v>
      </c>
      <c r="C655" s="47" t="s">
        <v>150</v>
      </c>
    </row>
    <row r="656" spans="1:3" ht="13.8" thickBot="1" x14ac:dyDescent="0.3">
      <c r="A656" s="45">
        <v>59282</v>
      </c>
      <c r="B656" s="46" t="s">
        <v>151</v>
      </c>
      <c r="C656" s="47" t="s">
        <v>152</v>
      </c>
    </row>
    <row r="657" spans="1:3" ht="13.8" thickBot="1" x14ac:dyDescent="0.3">
      <c r="A657" s="45">
        <v>59292</v>
      </c>
      <c r="B657" s="46" t="s">
        <v>146</v>
      </c>
      <c r="C657" s="47" t="s">
        <v>154</v>
      </c>
    </row>
    <row r="658" spans="1:3" ht="13.8" thickBot="1" x14ac:dyDescent="0.3">
      <c r="A658" s="45">
        <v>59316</v>
      </c>
      <c r="B658" s="46" t="s">
        <v>149</v>
      </c>
      <c r="C658" s="47" t="s">
        <v>155</v>
      </c>
    </row>
    <row r="659" spans="1:3" ht="13.8" thickBot="1" x14ac:dyDescent="0.3">
      <c r="A659" s="45">
        <v>59421</v>
      </c>
      <c r="B659" s="46" t="s">
        <v>149</v>
      </c>
      <c r="C659" s="47" t="s">
        <v>157</v>
      </c>
    </row>
    <row r="660" spans="1:3" ht="14.4" thickBot="1" x14ac:dyDescent="0.3">
      <c r="A660" s="45">
        <v>59456</v>
      </c>
      <c r="B660" s="46" t="s">
        <v>149</v>
      </c>
      <c r="C660" s="47" t="s">
        <v>158</v>
      </c>
    </row>
    <row r="661" spans="1:3" ht="13.8" thickBot="1" x14ac:dyDescent="0.3">
      <c r="A661" s="45">
        <v>59477</v>
      </c>
      <c r="B661" s="46" t="s">
        <v>149</v>
      </c>
      <c r="C661" s="47" t="s">
        <v>159</v>
      </c>
    </row>
    <row r="662" spans="1:3" ht="13.8" thickBot="1" x14ac:dyDescent="0.3">
      <c r="A662" s="42">
        <v>59490</v>
      </c>
      <c r="B662" s="43" t="s">
        <v>156</v>
      </c>
      <c r="C662" s="44" t="s">
        <v>160</v>
      </c>
    </row>
    <row r="663" spans="1:3" ht="13.8" thickBot="1" x14ac:dyDescent="0.3">
      <c r="A663" s="52">
        <v>59495</v>
      </c>
      <c r="B663" s="48"/>
      <c r="C663" s="49"/>
    </row>
    <row r="664" spans="1:3" ht="13.8" thickBot="1" x14ac:dyDescent="0.3">
      <c r="A664" s="45">
        <v>59530</v>
      </c>
      <c r="B664" s="46" t="s">
        <v>146</v>
      </c>
      <c r="C664" s="47" t="s">
        <v>161</v>
      </c>
    </row>
    <row r="665" spans="1:3" ht="13.8" thickBot="1" x14ac:dyDescent="0.3">
      <c r="A665" s="39">
        <v>59537</v>
      </c>
      <c r="B665" s="40" t="s">
        <v>146</v>
      </c>
      <c r="C665" s="41" t="s">
        <v>145</v>
      </c>
    </row>
    <row r="666" spans="1:3" ht="13.8" thickBot="1" x14ac:dyDescent="0.3">
      <c r="A666" s="39">
        <v>59593</v>
      </c>
      <c r="B666" s="40" t="s">
        <v>146</v>
      </c>
      <c r="C666" s="41" t="s">
        <v>147</v>
      </c>
    </row>
    <row r="667" spans="1:3" ht="13.8" thickBot="1" x14ac:dyDescent="0.3">
      <c r="A667" s="39">
        <v>59594</v>
      </c>
      <c r="B667" s="40" t="s">
        <v>148</v>
      </c>
      <c r="C667" s="41" t="s">
        <v>147</v>
      </c>
    </row>
    <row r="668" spans="1:3" ht="13.8" thickBot="1" x14ac:dyDescent="0.3">
      <c r="A668" s="39">
        <v>59639</v>
      </c>
      <c r="B668" s="40" t="s">
        <v>151</v>
      </c>
      <c r="C668" s="41" t="s">
        <v>150</v>
      </c>
    </row>
    <row r="669" spans="1:3" ht="13.8" thickBot="1" x14ac:dyDescent="0.3">
      <c r="A669" s="39">
        <v>59647</v>
      </c>
      <c r="B669" s="40" t="s">
        <v>144</v>
      </c>
      <c r="C669" s="41" t="s">
        <v>152</v>
      </c>
    </row>
    <row r="670" spans="1:3" ht="13.8" thickBot="1" x14ac:dyDescent="0.3">
      <c r="A670" s="39">
        <v>59657</v>
      </c>
      <c r="B670" s="40" t="s">
        <v>148</v>
      </c>
      <c r="C670" s="41" t="s">
        <v>154</v>
      </c>
    </row>
    <row r="671" spans="1:3" ht="13.8" thickBot="1" x14ac:dyDescent="0.3">
      <c r="A671" s="39">
        <v>59701</v>
      </c>
      <c r="B671" s="40" t="s">
        <v>149</v>
      </c>
      <c r="C671" s="41" t="s">
        <v>155</v>
      </c>
    </row>
    <row r="672" spans="1:3" ht="13.8" thickBot="1" x14ac:dyDescent="0.3">
      <c r="A672" s="39">
        <v>59786</v>
      </c>
      <c r="B672" s="40" t="s">
        <v>151</v>
      </c>
      <c r="C672" s="41" t="s">
        <v>157</v>
      </c>
    </row>
    <row r="673" spans="1:3" ht="14.4" thickBot="1" x14ac:dyDescent="0.3">
      <c r="A673" s="39">
        <v>59821</v>
      </c>
      <c r="B673" s="40" t="s">
        <v>151</v>
      </c>
      <c r="C673" s="41" t="s">
        <v>158</v>
      </c>
    </row>
    <row r="674" spans="1:3" ht="13.8" thickBot="1" x14ac:dyDescent="0.3">
      <c r="A674" s="36">
        <v>59842</v>
      </c>
      <c r="B674" s="37" t="s">
        <v>151</v>
      </c>
      <c r="C674" s="38" t="s">
        <v>159</v>
      </c>
    </row>
    <row r="675" spans="1:3" ht="13.8" thickBot="1" x14ac:dyDescent="0.3">
      <c r="A675" s="39">
        <v>59855</v>
      </c>
      <c r="B675" s="40" t="s">
        <v>149</v>
      </c>
      <c r="C675" s="41" t="s">
        <v>160</v>
      </c>
    </row>
    <row r="676" spans="1:3" ht="13.8" thickBot="1" x14ac:dyDescent="0.3">
      <c r="A676" s="53">
        <v>59860</v>
      </c>
      <c r="B676" s="48"/>
      <c r="C676" s="49"/>
    </row>
    <row r="677" spans="1:3" ht="13.8" thickBot="1" x14ac:dyDescent="0.3">
      <c r="A677" s="39">
        <v>59895</v>
      </c>
      <c r="B677" s="40" t="s">
        <v>148</v>
      </c>
      <c r="C677" s="41" t="s">
        <v>161</v>
      </c>
    </row>
    <row r="678" spans="1:3" ht="13.8" thickBot="1" x14ac:dyDescent="0.3">
      <c r="A678" s="45">
        <v>59902</v>
      </c>
      <c r="B678" s="46" t="s">
        <v>148</v>
      </c>
      <c r="C678" s="47" t="s">
        <v>145</v>
      </c>
    </row>
    <row r="679" spans="1:3" ht="13.8" thickBot="1" x14ac:dyDescent="0.3">
      <c r="A679" s="45">
        <v>59950</v>
      </c>
      <c r="B679" s="46" t="s">
        <v>146</v>
      </c>
      <c r="C679" s="47" t="s">
        <v>147</v>
      </c>
    </row>
    <row r="680" spans="1:3" ht="13.8" thickBot="1" x14ac:dyDescent="0.3">
      <c r="A680" s="45">
        <v>59951</v>
      </c>
      <c r="B680" s="46" t="s">
        <v>148</v>
      </c>
      <c r="C680" s="47" t="s">
        <v>147</v>
      </c>
    </row>
    <row r="681" spans="1:3" ht="13.8" thickBot="1" x14ac:dyDescent="0.3">
      <c r="A681" s="45">
        <v>59996</v>
      </c>
      <c r="B681" s="46" t="s">
        <v>151</v>
      </c>
      <c r="C681" s="47" t="s">
        <v>150</v>
      </c>
    </row>
    <row r="682" spans="1:3" ht="13.8" thickBot="1" x14ac:dyDescent="0.3">
      <c r="A682" s="45">
        <v>60013</v>
      </c>
      <c r="B682" s="46" t="s">
        <v>146</v>
      </c>
      <c r="C682" s="47" t="s">
        <v>152</v>
      </c>
    </row>
    <row r="683" spans="1:3" ht="13.8" thickBot="1" x14ac:dyDescent="0.3">
      <c r="A683" s="45">
        <v>60023</v>
      </c>
      <c r="B683" s="46" t="s">
        <v>149</v>
      </c>
      <c r="C683" s="47" t="s">
        <v>154</v>
      </c>
    </row>
    <row r="684" spans="1:3" ht="13.8" thickBot="1" x14ac:dyDescent="0.3">
      <c r="A684" s="45">
        <v>60058</v>
      </c>
      <c r="B684" s="46" t="s">
        <v>149</v>
      </c>
      <c r="C684" s="47" t="s">
        <v>155</v>
      </c>
    </row>
    <row r="685" spans="1:3" ht="13.8" thickBot="1" x14ac:dyDescent="0.3">
      <c r="A685" s="45">
        <v>60152</v>
      </c>
      <c r="B685" s="46" t="s">
        <v>153</v>
      </c>
      <c r="C685" s="47" t="s">
        <v>157</v>
      </c>
    </row>
    <row r="686" spans="1:3" ht="14.4" thickBot="1" x14ac:dyDescent="0.3">
      <c r="A686" s="42">
        <v>60187</v>
      </c>
      <c r="B686" s="43" t="s">
        <v>153</v>
      </c>
      <c r="C686" s="44" t="s">
        <v>158</v>
      </c>
    </row>
    <row r="687" spans="1:3" ht="13.8" thickBot="1" x14ac:dyDescent="0.3">
      <c r="A687" s="45">
        <v>60208</v>
      </c>
      <c r="B687" s="46" t="s">
        <v>153</v>
      </c>
      <c r="C687" s="47" t="s">
        <v>159</v>
      </c>
    </row>
    <row r="688" spans="1:3" ht="13.8" thickBot="1" x14ac:dyDescent="0.3">
      <c r="A688" s="45">
        <v>60221</v>
      </c>
      <c r="B688" s="46" t="s">
        <v>144</v>
      </c>
      <c r="C688" s="47" t="s">
        <v>160</v>
      </c>
    </row>
    <row r="689" spans="1:3" ht="13.8" thickBot="1" x14ac:dyDescent="0.3">
      <c r="A689" s="52">
        <v>60226</v>
      </c>
      <c r="B689" s="48"/>
      <c r="C689" s="49"/>
    </row>
    <row r="690" spans="1:3" ht="13.8" thickBot="1" x14ac:dyDescent="0.3">
      <c r="A690" s="45">
        <v>60261</v>
      </c>
      <c r="B690" s="46" t="s">
        <v>149</v>
      </c>
      <c r="C690" s="47" t="s">
        <v>161</v>
      </c>
    </row>
    <row r="691" spans="1:3" ht="13.8" thickBot="1" x14ac:dyDescent="0.3">
      <c r="A691" s="39">
        <v>60268</v>
      </c>
      <c r="B691" s="40" t="s">
        <v>149</v>
      </c>
      <c r="C691" s="41" t="s">
        <v>145</v>
      </c>
    </row>
    <row r="692" spans="1:3" ht="13.8" thickBot="1" x14ac:dyDescent="0.3">
      <c r="A692" s="39">
        <v>60307</v>
      </c>
      <c r="B692" s="40" t="s">
        <v>146</v>
      </c>
      <c r="C692" s="41" t="s">
        <v>147</v>
      </c>
    </row>
    <row r="693" spans="1:3" ht="13.8" thickBot="1" x14ac:dyDescent="0.3">
      <c r="A693" s="39">
        <v>60308</v>
      </c>
      <c r="B693" s="40" t="s">
        <v>148</v>
      </c>
      <c r="C693" s="41" t="s">
        <v>147</v>
      </c>
    </row>
    <row r="694" spans="1:3" ht="13.8" thickBot="1" x14ac:dyDescent="0.3">
      <c r="A694" s="39">
        <v>60353</v>
      </c>
      <c r="B694" s="40" t="s">
        <v>151</v>
      </c>
      <c r="C694" s="41" t="s">
        <v>150</v>
      </c>
    </row>
    <row r="695" spans="1:3" ht="13.8" thickBot="1" x14ac:dyDescent="0.3">
      <c r="A695" s="39">
        <v>60378</v>
      </c>
      <c r="B695" s="40" t="s">
        <v>148</v>
      </c>
      <c r="C695" s="41" t="s">
        <v>152</v>
      </c>
    </row>
    <row r="696" spans="1:3" ht="13.8" thickBot="1" x14ac:dyDescent="0.3">
      <c r="A696" s="39">
        <v>60388</v>
      </c>
      <c r="B696" s="40" t="s">
        <v>151</v>
      </c>
      <c r="C696" s="41" t="s">
        <v>154</v>
      </c>
    </row>
    <row r="697" spans="1:3" ht="13.8" thickBot="1" x14ac:dyDescent="0.3">
      <c r="A697" s="39">
        <v>60415</v>
      </c>
      <c r="B697" s="40" t="s">
        <v>149</v>
      </c>
      <c r="C697" s="41" t="s">
        <v>155</v>
      </c>
    </row>
    <row r="698" spans="1:3" ht="13.8" thickBot="1" x14ac:dyDescent="0.3">
      <c r="A698" s="36">
        <v>60517</v>
      </c>
      <c r="B698" s="37" t="s">
        <v>146</v>
      </c>
      <c r="C698" s="38" t="s">
        <v>157</v>
      </c>
    </row>
    <row r="699" spans="1:3" ht="14.4" thickBot="1" x14ac:dyDescent="0.3">
      <c r="A699" s="39">
        <v>60552</v>
      </c>
      <c r="B699" s="40" t="s">
        <v>146</v>
      </c>
      <c r="C699" s="41" t="s">
        <v>158</v>
      </c>
    </row>
    <row r="700" spans="1:3" ht="13.8" thickBot="1" x14ac:dyDescent="0.3">
      <c r="A700" s="39">
        <v>60573</v>
      </c>
      <c r="B700" s="40" t="s">
        <v>146</v>
      </c>
      <c r="C700" s="41" t="s">
        <v>159</v>
      </c>
    </row>
    <row r="701" spans="1:3" ht="13.8" thickBot="1" x14ac:dyDescent="0.3">
      <c r="A701" s="39">
        <v>60586</v>
      </c>
      <c r="B701" s="40" t="s">
        <v>153</v>
      </c>
      <c r="C701" s="41" t="s">
        <v>160</v>
      </c>
    </row>
    <row r="702" spans="1:3" ht="13.8" thickBot="1" x14ac:dyDescent="0.3">
      <c r="A702" s="53">
        <v>60591</v>
      </c>
      <c r="B702" s="48"/>
      <c r="C702" s="49"/>
    </row>
    <row r="703" spans="1:3" ht="13.8" thickBot="1" x14ac:dyDescent="0.3">
      <c r="A703" s="39">
        <v>60626</v>
      </c>
      <c r="B703" s="40" t="s">
        <v>151</v>
      </c>
      <c r="C703" s="41" t="s">
        <v>161</v>
      </c>
    </row>
    <row r="704" spans="1:3" ht="13.8" thickBot="1" x14ac:dyDescent="0.3">
      <c r="A704" s="45">
        <v>60633</v>
      </c>
      <c r="B704" s="46" t="s">
        <v>151</v>
      </c>
      <c r="C704" s="47" t="s">
        <v>145</v>
      </c>
    </row>
    <row r="705" spans="1:3" ht="13.8" thickBot="1" x14ac:dyDescent="0.3">
      <c r="A705" s="45">
        <v>60685</v>
      </c>
      <c r="B705" s="46" t="s">
        <v>146</v>
      </c>
      <c r="C705" s="47" t="s">
        <v>147</v>
      </c>
    </row>
    <row r="706" spans="1:3" ht="13.8" thickBot="1" x14ac:dyDescent="0.3">
      <c r="A706" s="45">
        <v>60686</v>
      </c>
      <c r="B706" s="46" t="s">
        <v>148</v>
      </c>
      <c r="C706" s="47" t="s">
        <v>147</v>
      </c>
    </row>
    <row r="707" spans="1:3" ht="13.8" thickBot="1" x14ac:dyDescent="0.3">
      <c r="A707" s="45">
        <v>60731</v>
      </c>
      <c r="B707" s="46" t="s">
        <v>151</v>
      </c>
      <c r="C707" s="47" t="s">
        <v>150</v>
      </c>
    </row>
    <row r="708" spans="1:3" ht="13.8" thickBot="1" x14ac:dyDescent="0.3">
      <c r="A708" s="45">
        <v>60743</v>
      </c>
      <c r="B708" s="46" t="s">
        <v>156</v>
      </c>
      <c r="C708" s="47" t="s">
        <v>152</v>
      </c>
    </row>
    <row r="709" spans="1:3" ht="13.8" thickBot="1" x14ac:dyDescent="0.3">
      <c r="A709" s="45">
        <v>60753</v>
      </c>
      <c r="B709" s="46" t="s">
        <v>144</v>
      </c>
      <c r="C709" s="47" t="s">
        <v>154</v>
      </c>
    </row>
    <row r="710" spans="1:3" ht="13.8" thickBot="1" x14ac:dyDescent="0.3">
      <c r="A710" s="42">
        <v>60793</v>
      </c>
      <c r="B710" s="43" t="s">
        <v>149</v>
      </c>
      <c r="C710" s="44" t="s">
        <v>155</v>
      </c>
    </row>
    <row r="711" spans="1:3" ht="13.8" thickBot="1" x14ac:dyDescent="0.3">
      <c r="A711" s="45">
        <v>60882</v>
      </c>
      <c r="B711" s="46" t="s">
        <v>148</v>
      </c>
      <c r="C711" s="47" t="s">
        <v>157</v>
      </c>
    </row>
    <row r="712" spans="1:3" ht="14.4" thickBot="1" x14ac:dyDescent="0.3">
      <c r="A712" s="45">
        <v>60917</v>
      </c>
      <c r="B712" s="46" t="s">
        <v>148</v>
      </c>
      <c r="C712" s="47" t="s">
        <v>158</v>
      </c>
    </row>
    <row r="713" spans="1:3" ht="13.8" thickBot="1" x14ac:dyDescent="0.3">
      <c r="A713" s="45">
        <v>60938</v>
      </c>
      <c r="B713" s="46" t="s">
        <v>148</v>
      </c>
      <c r="C713" s="47" t="s">
        <v>159</v>
      </c>
    </row>
    <row r="714" spans="1:3" ht="13.8" thickBot="1" x14ac:dyDescent="0.3">
      <c r="A714" s="45">
        <v>60951</v>
      </c>
      <c r="B714" s="46" t="s">
        <v>146</v>
      </c>
      <c r="C714" s="47" t="s">
        <v>160</v>
      </c>
    </row>
    <row r="715" spans="1:3" ht="13.8" thickBot="1" x14ac:dyDescent="0.3">
      <c r="A715" s="52">
        <v>60956</v>
      </c>
      <c r="B715" s="48"/>
      <c r="C715" s="49"/>
    </row>
    <row r="716" spans="1:3" ht="13.8" thickBot="1" x14ac:dyDescent="0.3">
      <c r="A716" s="45">
        <v>60991</v>
      </c>
      <c r="B716" s="46" t="s">
        <v>144</v>
      </c>
      <c r="C716" s="47" t="s">
        <v>161</v>
      </c>
    </row>
    <row r="717" spans="1:3" ht="13.8" thickBot="1" x14ac:dyDescent="0.3">
      <c r="A717" s="39">
        <v>60998</v>
      </c>
      <c r="B717" s="40" t="s">
        <v>144</v>
      </c>
      <c r="C717" s="41" t="s">
        <v>145</v>
      </c>
    </row>
    <row r="718" spans="1:3" ht="13.8" thickBot="1" x14ac:dyDescent="0.3">
      <c r="A718" s="39">
        <v>61042</v>
      </c>
      <c r="B718" s="40" t="s">
        <v>146</v>
      </c>
      <c r="C718" s="41" t="s">
        <v>147</v>
      </c>
    </row>
    <row r="719" spans="1:3" ht="13.8" thickBot="1" x14ac:dyDescent="0.3">
      <c r="A719" s="39">
        <v>61043</v>
      </c>
      <c r="B719" s="40" t="s">
        <v>148</v>
      </c>
      <c r="C719" s="41" t="s">
        <v>147</v>
      </c>
    </row>
    <row r="720" spans="1:3" ht="13.8" thickBot="1" x14ac:dyDescent="0.3">
      <c r="A720" s="39">
        <v>61088</v>
      </c>
      <c r="B720" s="40" t="s">
        <v>151</v>
      </c>
      <c r="C720" s="41" t="s">
        <v>150</v>
      </c>
    </row>
    <row r="721" spans="1:3" ht="13.8" thickBot="1" x14ac:dyDescent="0.3">
      <c r="A721" s="39">
        <v>61108</v>
      </c>
      <c r="B721" s="40" t="s">
        <v>149</v>
      </c>
      <c r="C721" s="41" t="s">
        <v>152</v>
      </c>
    </row>
    <row r="722" spans="1:3" ht="13.8" thickBot="1" x14ac:dyDescent="0.3">
      <c r="A722" s="36">
        <v>61118</v>
      </c>
      <c r="B722" s="37" t="s">
        <v>153</v>
      </c>
      <c r="C722" s="38" t="s">
        <v>154</v>
      </c>
    </row>
    <row r="723" spans="1:3" ht="13.8" thickBot="1" x14ac:dyDescent="0.3">
      <c r="A723" s="39">
        <v>61150</v>
      </c>
      <c r="B723" s="40" t="s">
        <v>149</v>
      </c>
      <c r="C723" s="41" t="s">
        <v>155</v>
      </c>
    </row>
    <row r="724" spans="1:3" ht="13.8" thickBot="1" x14ac:dyDescent="0.3">
      <c r="A724" s="39">
        <v>61247</v>
      </c>
      <c r="B724" s="40" t="s">
        <v>156</v>
      </c>
      <c r="C724" s="41" t="s">
        <v>157</v>
      </c>
    </row>
    <row r="725" spans="1:3" ht="14.4" thickBot="1" x14ac:dyDescent="0.3">
      <c r="A725" s="39">
        <v>61282</v>
      </c>
      <c r="B725" s="40" t="s">
        <v>156</v>
      </c>
      <c r="C725" s="41" t="s">
        <v>158</v>
      </c>
    </row>
    <row r="726" spans="1:3" ht="13.8" thickBot="1" x14ac:dyDescent="0.3">
      <c r="A726" s="39">
        <v>61303</v>
      </c>
      <c r="B726" s="40" t="s">
        <v>156</v>
      </c>
      <c r="C726" s="41" t="s">
        <v>159</v>
      </c>
    </row>
    <row r="727" spans="1:3" ht="13.8" thickBot="1" x14ac:dyDescent="0.3">
      <c r="A727" s="39">
        <v>61316</v>
      </c>
      <c r="B727" s="40" t="s">
        <v>148</v>
      </c>
      <c r="C727" s="41" t="s">
        <v>160</v>
      </c>
    </row>
    <row r="728" spans="1:3" ht="13.8" thickBot="1" x14ac:dyDescent="0.3">
      <c r="A728" s="53">
        <v>61321</v>
      </c>
      <c r="B728" s="48"/>
      <c r="C728" s="49"/>
    </row>
    <row r="729" spans="1:3" ht="13.8" thickBot="1" x14ac:dyDescent="0.3">
      <c r="A729" s="39">
        <v>61356</v>
      </c>
      <c r="B729" s="40" t="s">
        <v>153</v>
      </c>
      <c r="C729" s="41" t="s">
        <v>161</v>
      </c>
    </row>
    <row r="730" spans="1:3" ht="13.8" thickBot="1" x14ac:dyDescent="0.3">
      <c r="A730" s="45">
        <v>61363</v>
      </c>
      <c r="B730" s="46" t="s">
        <v>153</v>
      </c>
      <c r="C730" s="47" t="s">
        <v>145</v>
      </c>
    </row>
    <row r="731" spans="1:3" ht="13.8" thickBot="1" x14ac:dyDescent="0.3">
      <c r="A731" s="45">
        <v>61427</v>
      </c>
      <c r="B731" s="46" t="s">
        <v>146</v>
      </c>
      <c r="C731" s="47" t="s">
        <v>147</v>
      </c>
    </row>
    <row r="732" spans="1:3" ht="13.8" thickBot="1" x14ac:dyDescent="0.3">
      <c r="A732" s="45">
        <v>61428</v>
      </c>
      <c r="B732" s="46" t="s">
        <v>148</v>
      </c>
      <c r="C732" s="47" t="s">
        <v>147</v>
      </c>
    </row>
    <row r="733" spans="1:3" ht="13.8" thickBot="1" x14ac:dyDescent="0.3">
      <c r="A733" s="45">
        <v>61473</v>
      </c>
      <c r="B733" s="46" t="s">
        <v>151</v>
      </c>
      <c r="C733" s="47" t="s">
        <v>150</v>
      </c>
    </row>
    <row r="734" spans="1:3" ht="13.8" thickBot="1" x14ac:dyDescent="0.3">
      <c r="A734" s="42">
        <v>61474</v>
      </c>
      <c r="B734" s="43" t="s">
        <v>144</v>
      </c>
      <c r="C734" s="44" t="s">
        <v>152</v>
      </c>
    </row>
    <row r="735" spans="1:3" ht="13.8" thickBot="1" x14ac:dyDescent="0.3">
      <c r="A735" s="45">
        <v>61484</v>
      </c>
      <c r="B735" s="46" t="s">
        <v>148</v>
      </c>
      <c r="C735" s="47" t="s">
        <v>154</v>
      </c>
    </row>
    <row r="736" spans="1:3" ht="13.8" thickBot="1" x14ac:dyDescent="0.3">
      <c r="A736" s="45">
        <v>61535</v>
      </c>
      <c r="B736" s="46" t="s">
        <v>149</v>
      </c>
      <c r="C736" s="47" t="s">
        <v>155</v>
      </c>
    </row>
    <row r="737" spans="1:3" ht="13.8" thickBot="1" x14ac:dyDescent="0.3">
      <c r="A737" s="45">
        <v>61613</v>
      </c>
      <c r="B737" s="46" t="s">
        <v>151</v>
      </c>
      <c r="C737" s="47" t="s">
        <v>157</v>
      </c>
    </row>
    <row r="738" spans="1:3" ht="14.4" thickBot="1" x14ac:dyDescent="0.3">
      <c r="A738" s="45">
        <v>61648</v>
      </c>
      <c r="B738" s="46" t="s">
        <v>151</v>
      </c>
      <c r="C738" s="47" t="s">
        <v>158</v>
      </c>
    </row>
    <row r="739" spans="1:3" ht="13.8" thickBot="1" x14ac:dyDescent="0.3">
      <c r="A739" s="45">
        <v>61669</v>
      </c>
      <c r="B739" s="46" t="s">
        <v>151</v>
      </c>
      <c r="C739" s="47" t="s">
        <v>159</v>
      </c>
    </row>
    <row r="740" spans="1:3" ht="13.8" thickBot="1" x14ac:dyDescent="0.3">
      <c r="A740" s="45">
        <v>61682</v>
      </c>
      <c r="B740" s="46" t="s">
        <v>149</v>
      </c>
      <c r="C740" s="47" t="s">
        <v>160</v>
      </c>
    </row>
    <row r="741" spans="1:3" ht="13.8" thickBot="1" x14ac:dyDescent="0.3">
      <c r="A741" s="52">
        <v>61687</v>
      </c>
      <c r="B741" s="48"/>
      <c r="C741" s="49"/>
    </row>
    <row r="742" spans="1:3" ht="13.8" thickBot="1" x14ac:dyDescent="0.3">
      <c r="A742" s="45">
        <v>61722</v>
      </c>
      <c r="B742" s="46" t="s">
        <v>148</v>
      </c>
      <c r="C742" s="47" t="s">
        <v>161</v>
      </c>
    </row>
    <row r="743" spans="1:3" ht="13.8" thickBot="1" x14ac:dyDescent="0.3">
      <c r="A743" s="39">
        <v>61729</v>
      </c>
      <c r="B743" s="40" t="s">
        <v>148</v>
      </c>
      <c r="C743" s="41" t="s">
        <v>145</v>
      </c>
    </row>
    <row r="744" spans="1:3" ht="13.8" thickBot="1" x14ac:dyDescent="0.3">
      <c r="A744" s="39">
        <v>61784</v>
      </c>
      <c r="B744" s="40" t="s">
        <v>146</v>
      </c>
      <c r="C744" s="41" t="s">
        <v>147</v>
      </c>
    </row>
    <row r="745" spans="1:3" ht="13.8" thickBot="1" x14ac:dyDescent="0.3">
      <c r="A745" s="39">
        <v>61785</v>
      </c>
      <c r="B745" s="40" t="s">
        <v>148</v>
      </c>
      <c r="C745" s="41" t="s">
        <v>147</v>
      </c>
    </row>
    <row r="746" spans="1:3" ht="13.8" thickBot="1" x14ac:dyDescent="0.3">
      <c r="A746" s="36">
        <v>61830</v>
      </c>
      <c r="B746" s="37" t="s">
        <v>151</v>
      </c>
      <c r="C746" s="38" t="s">
        <v>150</v>
      </c>
    </row>
    <row r="747" spans="1:3" ht="13.8" thickBot="1" x14ac:dyDescent="0.3">
      <c r="A747" s="39">
        <v>61839</v>
      </c>
      <c r="B747" s="40" t="s">
        <v>153</v>
      </c>
      <c r="C747" s="41" t="s">
        <v>152</v>
      </c>
    </row>
    <row r="748" spans="1:3" ht="13.8" thickBot="1" x14ac:dyDescent="0.3">
      <c r="A748" s="39">
        <v>61849</v>
      </c>
      <c r="B748" s="40" t="s">
        <v>156</v>
      </c>
      <c r="C748" s="41" t="s">
        <v>154</v>
      </c>
    </row>
    <row r="749" spans="1:3" ht="13.8" thickBot="1" x14ac:dyDescent="0.3">
      <c r="A749" s="39">
        <v>61892</v>
      </c>
      <c r="B749" s="40" t="s">
        <v>149</v>
      </c>
      <c r="C749" s="41" t="s">
        <v>155</v>
      </c>
    </row>
    <row r="750" spans="1:3" ht="13.8" thickBot="1" x14ac:dyDescent="0.3">
      <c r="A750" s="39">
        <v>61978</v>
      </c>
      <c r="B750" s="40" t="s">
        <v>144</v>
      </c>
      <c r="C750" s="41" t="s">
        <v>157</v>
      </c>
    </row>
    <row r="751" spans="1:3" ht="14.4" thickBot="1" x14ac:dyDescent="0.3">
      <c r="A751" s="39">
        <v>62013</v>
      </c>
      <c r="B751" s="40" t="s">
        <v>144</v>
      </c>
      <c r="C751" s="41" t="s">
        <v>158</v>
      </c>
    </row>
    <row r="752" spans="1:3" ht="13.8" thickBot="1" x14ac:dyDescent="0.3">
      <c r="A752" s="39">
        <v>62034</v>
      </c>
      <c r="B752" s="40" t="s">
        <v>144</v>
      </c>
      <c r="C752" s="41" t="s">
        <v>159</v>
      </c>
    </row>
    <row r="753" spans="1:3" ht="13.8" thickBot="1" x14ac:dyDescent="0.3">
      <c r="A753" s="39">
        <v>62047</v>
      </c>
      <c r="B753" s="40" t="s">
        <v>151</v>
      </c>
      <c r="C753" s="41" t="s">
        <v>160</v>
      </c>
    </row>
    <row r="754" spans="1:3" ht="13.8" thickBot="1" x14ac:dyDescent="0.3">
      <c r="A754" s="53">
        <v>62052</v>
      </c>
      <c r="B754" s="48"/>
      <c r="C754" s="49"/>
    </row>
    <row r="755" spans="1:3" ht="13.8" thickBot="1" x14ac:dyDescent="0.3">
      <c r="A755" s="39">
        <v>62087</v>
      </c>
      <c r="B755" s="40" t="s">
        <v>156</v>
      </c>
      <c r="C755" s="41" t="s">
        <v>161</v>
      </c>
    </row>
    <row r="756" spans="1:3" ht="13.8" thickBot="1" x14ac:dyDescent="0.3">
      <c r="A756" s="45">
        <v>62094</v>
      </c>
      <c r="B756" s="46" t="s">
        <v>156</v>
      </c>
      <c r="C756" s="47" t="s">
        <v>145</v>
      </c>
    </row>
    <row r="757" spans="1:3" ht="13.8" thickBot="1" x14ac:dyDescent="0.3">
      <c r="A757" s="45">
        <v>62134</v>
      </c>
      <c r="B757" s="46" t="s">
        <v>146</v>
      </c>
      <c r="C757" s="47" t="s">
        <v>147</v>
      </c>
    </row>
    <row r="758" spans="1:3" ht="13.8" thickBot="1" x14ac:dyDescent="0.3">
      <c r="A758" s="42">
        <v>62135</v>
      </c>
      <c r="B758" s="43" t="s">
        <v>148</v>
      </c>
      <c r="C758" s="44" t="s">
        <v>147</v>
      </c>
    </row>
    <row r="759" spans="1:3" ht="13.8" thickBot="1" x14ac:dyDescent="0.3">
      <c r="A759" s="45">
        <v>62180</v>
      </c>
      <c r="B759" s="46" t="s">
        <v>151</v>
      </c>
      <c r="C759" s="47" t="s">
        <v>150</v>
      </c>
    </row>
    <row r="760" spans="1:3" ht="13.8" thickBot="1" x14ac:dyDescent="0.3">
      <c r="A760" s="45">
        <v>62204</v>
      </c>
      <c r="B760" s="46" t="s">
        <v>146</v>
      </c>
      <c r="C760" s="47" t="s">
        <v>152</v>
      </c>
    </row>
    <row r="761" spans="1:3" ht="13.8" thickBot="1" x14ac:dyDescent="0.3">
      <c r="A761" s="45">
        <v>62214</v>
      </c>
      <c r="B761" s="46" t="s">
        <v>149</v>
      </c>
      <c r="C761" s="47" t="s">
        <v>154</v>
      </c>
    </row>
    <row r="762" spans="1:3" ht="13.8" thickBot="1" x14ac:dyDescent="0.3">
      <c r="A762" s="45">
        <v>62242</v>
      </c>
      <c r="B762" s="46" t="s">
        <v>149</v>
      </c>
      <c r="C762" s="47" t="s">
        <v>155</v>
      </c>
    </row>
    <row r="763" spans="1:3" ht="13.8" thickBot="1" x14ac:dyDescent="0.3">
      <c r="A763" s="45">
        <v>62343</v>
      </c>
      <c r="B763" s="46" t="s">
        <v>153</v>
      </c>
      <c r="C763" s="47" t="s">
        <v>157</v>
      </c>
    </row>
    <row r="764" spans="1:3" ht="14.4" thickBot="1" x14ac:dyDescent="0.3">
      <c r="A764" s="45">
        <v>62378</v>
      </c>
      <c r="B764" s="46" t="s">
        <v>153</v>
      </c>
      <c r="C764" s="47" t="s">
        <v>158</v>
      </c>
    </row>
    <row r="765" spans="1:3" ht="13.8" thickBot="1" x14ac:dyDescent="0.3">
      <c r="A765" s="45">
        <v>62399</v>
      </c>
      <c r="B765" s="46" t="s">
        <v>153</v>
      </c>
      <c r="C765" s="47" t="s">
        <v>159</v>
      </c>
    </row>
    <row r="766" spans="1:3" ht="13.8" thickBot="1" x14ac:dyDescent="0.3">
      <c r="A766" s="45">
        <v>62412</v>
      </c>
      <c r="B766" s="46" t="s">
        <v>144</v>
      </c>
      <c r="C766" s="47" t="s">
        <v>160</v>
      </c>
    </row>
    <row r="767" spans="1:3" ht="13.8" thickBot="1" x14ac:dyDescent="0.3">
      <c r="A767" s="52">
        <v>62417</v>
      </c>
      <c r="B767" s="48"/>
      <c r="C767" s="49"/>
    </row>
    <row r="768" spans="1:3" ht="13.8" thickBot="1" x14ac:dyDescent="0.3">
      <c r="A768" s="45">
        <v>62452</v>
      </c>
      <c r="B768" s="46" t="s">
        <v>149</v>
      </c>
      <c r="C768" s="47" t="s">
        <v>161</v>
      </c>
    </row>
    <row r="769" spans="1:3" ht="13.8" thickBot="1" x14ac:dyDescent="0.3">
      <c r="A769" s="39">
        <v>62459</v>
      </c>
      <c r="B769" s="40" t="s">
        <v>149</v>
      </c>
      <c r="C769" s="41" t="s">
        <v>145</v>
      </c>
    </row>
    <row r="770" spans="1:3" ht="13.8" thickBot="1" x14ac:dyDescent="0.3">
      <c r="A770" s="36">
        <v>62519</v>
      </c>
      <c r="B770" s="37" t="s">
        <v>146</v>
      </c>
      <c r="C770" s="38" t="s">
        <v>147</v>
      </c>
    </row>
    <row r="771" spans="1:3" ht="13.8" thickBot="1" x14ac:dyDescent="0.3">
      <c r="A771" s="39">
        <v>62520</v>
      </c>
      <c r="B771" s="40" t="s">
        <v>148</v>
      </c>
      <c r="C771" s="41" t="s">
        <v>147</v>
      </c>
    </row>
    <row r="772" spans="1:3" ht="13.8" thickBot="1" x14ac:dyDescent="0.3">
      <c r="A772" s="39">
        <v>62565</v>
      </c>
      <c r="B772" s="40" t="s">
        <v>151</v>
      </c>
      <c r="C772" s="41" t="s">
        <v>150</v>
      </c>
    </row>
    <row r="773" spans="1:3" ht="13.8" thickBot="1" x14ac:dyDescent="0.3">
      <c r="A773" s="39">
        <v>62569</v>
      </c>
      <c r="B773" s="40" t="s">
        <v>148</v>
      </c>
      <c r="C773" s="41" t="s">
        <v>152</v>
      </c>
    </row>
    <row r="774" spans="1:3" ht="13.8" thickBot="1" x14ac:dyDescent="0.3">
      <c r="A774" s="39">
        <v>62579</v>
      </c>
      <c r="B774" s="40" t="s">
        <v>151</v>
      </c>
      <c r="C774" s="41" t="s">
        <v>154</v>
      </c>
    </row>
    <row r="775" spans="1:3" ht="13.8" thickBot="1" x14ac:dyDescent="0.3">
      <c r="A775" s="39">
        <v>62627</v>
      </c>
      <c r="B775" s="40" t="s">
        <v>149</v>
      </c>
      <c r="C775" s="41" t="s">
        <v>155</v>
      </c>
    </row>
    <row r="776" spans="1:3" ht="13.8" thickBot="1" x14ac:dyDescent="0.3">
      <c r="A776" s="39">
        <v>62708</v>
      </c>
      <c r="B776" s="40" t="s">
        <v>146</v>
      </c>
      <c r="C776" s="41" t="s">
        <v>157</v>
      </c>
    </row>
    <row r="777" spans="1:3" ht="14.4" thickBot="1" x14ac:dyDescent="0.3">
      <c r="A777" s="39">
        <v>62743</v>
      </c>
      <c r="B777" s="40" t="s">
        <v>146</v>
      </c>
      <c r="C777" s="41" t="s">
        <v>158</v>
      </c>
    </row>
    <row r="778" spans="1:3" ht="13.8" thickBot="1" x14ac:dyDescent="0.3">
      <c r="A778" s="39">
        <v>62764</v>
      </c>
      <c r="B778" s="40" t="s">
        <v>146</v>
      </c>
      <c r="C778" s="41" t="s">
        <v>159</v>
      </c>
    </row>
    <row r="779" spans="1:3" ht="13.8" thickBot="1" x14ac:dyDescent="0.3">
      <c r="A779" s="39">
        <v>62777</v>
      </c>
      <c r="B779" s="40" t="s">
        <v>153</v>
      </c>
      <c r="C779" s="41" t="s">
        <v>160</v>
      </c>
    </row>
    <row r="780" spans="1:3" ht="13.8" thickBot="1" x14ac:dyDescent="0.3">
      <c r="A780" s="53">
        <v>62782</v>
      </c>
      <c r="B780" s="48"/>
      <c r="C780" s="49"/>
    </row>
    <row r="781" spans="1:3" ht="13.8" thickBot="1" x14ac:dyDescent="0.3">
      <c r="A781" s="39">
        <v>62817</v>
      </c>
      <c r="B781" s="40" t="s">
        <v>151</v>
      </c>
      <c r="C781" s="41" t="s">
        <v>161</v>
      </c>
    </row>
    <row r="782" spans="1:3" ht="13.8" thickBot="1" x14ac:dyDescent="0.3">
      <c r="A782" s="42">
        <v>62824</v>
      </c>
      <c r="B782" s="43" t="s">
        <v>151</v>
      </c>
      <c r="C782" s="44" t="s">
        <v>145</v>
      </c>
    </row>
    <row r="783" spans="1:3" ht="13.8" thickBot="1" x14ac:dyDescent="0.3">
      <c r="A783" s="45">
        <v>62876</v>
      </c>
      <c r="B783" s="46" t="s">
        <v>146</v>
      </c>
      <c r="C783" s="47" t="s">
        <v>147</v>
      </c>
    </row>
    <row r="784" spans="1:3" ht="13.8" thickBot="1" x14ac:dyDescent="0.3">
      <c r="A784" s="45">
        <v>62877</v>
      </c>
      <c r="B784" s="46" t="s">
        <v>148</v>
      </c>
      <c r="C784" s="47" t="s">
        <v>147</v>
      </c>
    </row>
    <row r="785" spans="1:3" ht="13.8" thickBot="1" x14ac:dyDescent="0.3">
      <c r="A785" s="45">
        <v>62922</v>
      </c>
      <c r="B785" s="46" t="s">
        <v>151</v>
      </c>
      <c r="C785" s="47" t="s">
        <v>150</v>
      </c>
    </row>
    <row r="786" spans="1:3" ht="13.8" thickBot="1" x14ac:dyDescent="0.3">
      <c r="A786" s="45">
        <v>62935</v>
      </c>
      <c r="B786" s="46" t="s">
        <v>149</v>
      </c>
      <c r="C786" s="47" t="s">
        <v>152</v>
      </c>
    </row>
    <row r="787" spans="1:3" ht="13.8" thickBot="1" x14ac:dyDescent="0.3">
      <c r="A787" s="45">
        <v>62945</v>
      </c>
      <c r="B787" s="46" t="s">
        <v>153</v>
      </c>
      <c r="C787" s="47" t="s">
        <v>154</v>
      </c>
    </row>
    <row r="788" spans="1:3" ht="13.8" thickBot="1" x14ac:dyDescent="0.3">
      <c r="A788" s="45">
        <v>62984</v>
      </c>
      <c r="B788" s="46" t="s">
        <v>149</v>
      </c>
      <c r="C788" s="47" t="s">
        <v>155</v>
      </c>
    </row>
    <row r="789" spans="1:3" ht="13.8" thickBot="1" x14ac:dyDescent="0.3">
      <c r="A789" s="45">
        <v>63074</v>
      </c>
      <c r="B789" s="46" t="s">
        <v>156</v>
      </c>
      <c r="C789" s="47" t="s">
        <v>157</v>
      </c>
    </row>
    <row r="790" spans="1:3" ht="14.4" thickBot="1" x14ac:dyDescent="0.3">
      <c r="A790" s="45">
        <v>63109</v>
      </c>
      <c r="B790" s="46" t="s">
        <v>156</v>
      </c>
      <c r="C790" s="47" t="s">
        <v>158</v>
      </c>
    </row>
    <row r="791" spans="1:3" ht="13.8" thickBot="1" x14ac:dyDescent="0.3">
      <c r="A791" s="45">
        <v>63130</v>
      </c>
      <c r="B791" s="46" t="s">
        <v>156</v>
      </c>
      <c r="C791" s="47" t="s">
        <v>159</v>
      </c>
    </row>
    <row r="792" spans="1:3" ht="13.8" thickBot="1" x14ac:dyDescent="0.3">
      <c r="A792" s="45">
        <v>63143</v>
      </c>
      <c r="B792" s="46" t="s">
        <v>148</v>
      </c>
      <c r="C792" s="47" t="s">
        <v>160</v>
      </c>
    </row>
    <row r="793" spans="1:3" ht="13.8" thickBot="1" x14ac:dyDescent="0.3">
      <c r="A793" s="52">
        <v>63148</v>
      </c>
      <c r="B793" s="48"/>
      <c r="C793" s="49"/>
    </row>
    <row r="794" spans="1:3" ht="13.8" thickBot="1" x14ac:dyDescent="0.3">
      <c r="A794" s="42">
        <v>63183</v>
      </c>
      <c r="B794" s="43" t="s">
        <v>153</v>
      </c>
      <c r="C794" s="44" t="s">
        <v>161</v>
      </c>
    </row>
    <row r="795" spans="1:3" ht="13.8" thickBot="1" x14ac:dyDescent="0.3">
      <c r="A795" s="39">
        <v>63190</v>
      </c>
      <c r="B795" s="40" t="s">
        <v>153</v>
      </c>
      <c r="C795" s="41" t="s">
        <v>145</v>
      </c>
    </row>
    <row r="796" spans="1:3" ht="13.8" thickBot="1" x14ac:dyDescent="0.3">
      <c r="A796" s="39">
        <v>63226</v>
      </c>
      <c r="B796" s="40" t="s">
        <v>146</v>
      </c>
      <c r="C796" s="41" t="s">
        <v>147</v>
      </c>
    </row>
    <row r="797" spans="1:3" ht="13.8" thickBot="1" x14ac:dyDescent="0.3">
      <c r="A797" s="39">
        <v>63227</v>
      </c>
      <c r="B797" s="40" t="s">
        <v>148</v>
      </c>
      <c r="C797" s="41" t="s">
        <v>147</v>
      </c>
    </row>
    <row r="798" spans="1:3" ht="13.8" thickBot="1" x14ac:dyDescent="0.3">
      <c r="A798" s="39">
        <v>63272</v>
      </c>
      <c r="B798" s="40" t="s">
        <v>151</v>
      </c>
      <c r="C798" s="41" t="s">
        <v>150</v>
      </c>
    </row>
    <row r="799" spans="1:3" ht="13.8" thickBot="1" x14ac:dyDescent="0.3">
      <c r="A799" s="39">
        <v>63300</v>
      </c>
      <c r="B799" s="40" t="s">
        <v>151</v>
      </c>
      <c r="C799" s="41" t="s">
        <v>152</v>
      </c>
    </row>
    <row r="800" spans="1:3" ht="13.8" thickBot="1" x14ac:dyDescent="0.3">
      <c r="A800" s="39">
        <v>63310</v>
      </c>
      <c r="B800" s="40" t="s">
        <v>146</v>
      </c>
      <c r="C800" s="41" t="s">
        <v>154</v>
      </c>
    </row>
    <row r="801" spans="1:3" ht="13.8" thickBot="1" x14ac:dyDescent="0.3">
      <c r="A801" s="39">
        <v>63334</v>
      </c>
      <c r="B801" s="40" t="s">
        <v>149</v>
      </c>
      <c r="C801" s="41" t="s">
        <v>155</v>
      </c>
    </row>
    <row r="802" spans="1:3" ht="13.8" thickBot="1" x14ac:dyDescent="0.3">
      <c r="A802" s="39">
        <v>63439</v>
      </c>
      <c r="B802" s="40" t="s">
        <v>149</v>
      </c>
      <c r="C802" s="41" t="s">
        <v>157</v>
      </c>
    </row>
    <row r="803" spans="1:3" ht="14.4" thickBot="1" x14ac:dyDescent="0.3">
      <c r="A803" s="39">
        <v>63474</v>
      </c>
      <c r="B803" s="40" t="s">
        <v>149</v>
      </c>
      <c r="C803" s="41" t="s">
        <v>158</v>
      </c>
    </row>
    <row r="804" spans="1:3" ht="13.8" thickBot="1" x14ac:dyDescent="0.3">
      <c r="A804" s="39">
        <v>63495</v>
      </c>
      <c r="B804" s="40" t="s">
        <v>149</v>
      </c>
      <c r="C804" s="41" t="s">
        <v>159</v>
      </c>
    </row>
    <row r="805" spans="1:3" ht="13.8" thickBot="1" x14ac:dyDescent="0.3">
      <c r="A805" s="39">
        <v>63508</v>
      </c>
      <c r="B805" s="40" t="s">
        <v>156</v>
      </c>
      <c r="C805" s="41" t="s">
        <v>160</v>
      </c>
    </row>
    <row r="806" spans="1:3" ht="13.8" thickBot="1" x14ac:dyDescent="0.3">
      <c r="A806" s="54">
        <v>63513</v>
      </c>
      <c r="B806" s="50"/>
      <c r="C806" s="51"/>
    </row>
    <row r="807" spans="1:3" ht="13.8" thickBot="1" x14ac:dyDescent="0.3">
      <c r="A807" s="39">
        <v>63548</v>
      </c>
      <c r="B807" s="40" t="s">
        <v>146</v>
      </c>
      <c r="C807" s="41" t="s">
        <v>161</v>
      </c>
    </row>
    <row r="808" spans="1:3" ht="13.8" thickBot="1" x14ac:dyDescent="0.3">
      <c r="A808" s="45">
        <v>63555</v>
      </c>
      <c r="B808" s="46" t="s">
        <v>146</v>
      </c>
      <c r="C808" s="47" t="s">
        <v>145</v>
      </c>
    </row>
    <row r="809" spans="1:3" ht="13.8" thickBot="1" x14ac:dyDescent="0.3">
      <c r="A809" s="45">
        <v>63611</v>
      </c>
      <c r="B809" s="46" t="s">
        <v>146</v>
      </c>
      <c r="C809" s="47" t="s">
        <v>147</v>
      </c>
    </row>
    <row r="810" spans="1:3" ht="13.8" thickBot="1" x14ac:dyDescent="0.3">
      <c r="A810" s="45">
        <v>63612</v>
      </c>
      <c r="B810" s="46" t="s">
        <v>148</v>
      </c>
      <c r="C810" s="47" t="s">
        <v>147</v>
      </c>
    </row>
    <row r="811" spans="1:3" ht="13.8" thickBot="1" x14ac:dyDescent="0.3">
      <c r="A811" s="45">
        <v>63657</v>
      </c>
      <c r="B811" s="46" t="s">
        <v>151</v>
      </c>
      <c r="C811" s="47" t="s">
        <v>150</v>
      </c>
    </row>
    <row r="812" spans="1:3" ht="13.8" thickBot="1" x14ac:dyDescent="0.3">
      <c r="A812" s="45">
        <v>63665</v>
      </c>
      <c r="B812" s="46" t="s">
        <v>144</v>
      </c>
      <c r="C812" s="47" t="s">
        <v>152</v>
      </c>
    </row>
    <row r="813" spans="1:3" ht="13.8" thickBot="1" x14ac:dyDescent="0.3">
      <c r="A813" s="45">
        <v>63675</v>
      </c>
      <c r="B813" s="46" t="s">
        <v>148</v>
      </c>
      <c r="C813" s="47" t="s">
        <v>154</v>
      </c>
    </row>
    <row r="814" spans="1:3" ht="13.8" thickBot="1" x14ac:dyDescent="0.3">
      <c r="A814" s="45">
        <v>63719</v>
      </c>
      <c r="B814" s="46" t="s">
        <v>149</v>
      </c>
      <c r="C814" s="47" t="s">
        <v>155</v>
      </c>
    </row>
    <row r="815" spans="1:3" ht="13.8" thickBot="1" x14ac:dyDescent="0.3">
      <c r="A815" s="45">
        <v>63804</v>
      </c>
      <c r="B815" s="46" t="s">
        <v>151</v>
      </c>
      <c r="C815" s="47" t="s">
        <v>157</v>
      </c>
    </row>
    <row r="816" spans="1:3" ht="14.4" thickBot="1" x14ac:dyDescent="0.3">
      <c r="A816" s="45">
        <v>63839</v>
      </c>
      <c r="B816" s="46" t="s">
        <v>151</v>
      </c>
      <c r="C816" s="47" t="s">
        <v>158</v>
      </c>
    </row>
    <row r="817" spans="1:3" ht="13.8" thickBot="1" x14ac:dyDescent="0.3">
      <c r="A817" s="45">
        <v>63860</v>
      </c>
      <c r="B817" s="46" t="s">
        <v>151</v>
      </c>
      <c r="C817" s="47" t="s">
        <v>159</v>
      </c>
    </row>
    <row r="818" spans="1:3" x14ac:dyDescent="0.25">
      <c r="A818" s="55">
        <v>63873</v>
      </c>
      <c r="B818" s="56" t="s">
        <v>149</v>
      </c>
      <c r="C818" s="56" t="s">
        <v>160</v>
      </c>
    </row>
    <row r="819" spans="1:3" x14ac:dyDescent="0.25">
      <c r="A819" s="57">
        <v>63878</v>
      </c>
    </row>
    <row r="820" spans="1:3" x14ac:dyDescent="0.25">
      <c r="A820" s="55">
        <v>63913</v>
      </c>
      <c r="B820" s="56" t="s">
        <v>148</v>
      </c>
      <c r="C820" s="56" t="s">
        <v>161</v>
      </c>
    </row>
    <row r="821" spans="1:3" x14ac:dyDescent="0.25">
      <c r="A821" s="58">
        <v>63920</v>
      </c>
      <c r="B821" s="59" t="s">
        <v>148</v>
      </c>
      <c r="C821" s="59" t="s">
        <v>145</v>
      </c>
    </row>
    <row r="822" spans="1:3" x14ac:dyDescent="0.25">
      <c r="A822" s="58">
        <v>63968</v>
      </c>
      <c r="B822" s="59" t="s">
        <v>146</v>
      </c>
      <c r="C822" s="59" t="s">
        <v>147</v>
      </c>
    </row>
    <row r="823" spans="1:3" x14ac:dyDescent="0.25">
      <c r="A823" s="58">
        <v>63969</v>
      </c>
      <c r="B823" s="59" t="s">
        <v>148</v>
      </c>
      <c r="C823" s="59" t="s">
        <v>147</v>
      </c>
    </row>
    <row r="824" spans="1:3" x14ac:dyDescent="0.25">
      <c r="A824" s="58">
        <v>64014</v>
      </c>
      <c r="B824" s="59" t="s">
        <v>151</v>
      </c>
      <c r="C824" s="59" t="s">
        <v>150</v>
      </c>
    </row>
    <row r="825" spans="1:3" x14ac:dyDescent="0.25">
      <c r="A825" s="58">
        <v>64030</v>
      </c>
      <c r="B825" s="59" t="s">
        <v>153</v>
      </c>
      <c r="C825" s="59" t="s">
        <v>152</v>
      </c>
    </row>
    <row r="826" spans="1:3" x14ac:dyDescent="0.25">
      <c r="A826" s="58">
        <v>64040</v>
      </c>
      <c r="B826" s="59" t="s">
        <v>156</v>
      </c>
      <c r="C826" s="59" t="s">
        <v>154</v>
      </c>
    </row>
    <row r="827" spans="1:3" x14ac:dyDescent="0.25">
      <c r="A827" s="58">
        <v>64076</v>
      </c>
      <c r="B827" s="59" t="s">
        <v>149</v>
      </c>
      <c r="C827" s="59" t="s">
        <v>155</v>
      </c>
    </row>
    <row r="828" spans="1:3" x14ac:dyDescent="0.25">
      <c r="A828" s="58">
        <v>64169</v>
      </c>
      <c r="B828" s="59" t="s">
        <v>144</v>
      </c>
      <c r="C828" s="59" t="s">
        <v>157</v>
      </c>
    </row>
    <row r="829" spans="1:3" ht="13.8" x14ac:dyDescent="0.25">
      <c r="A829" s="58">
        <v>64204</v>
      </c>
      <c r="B829" s="59" t="s">
        <v>144</v>
      </c>
      <c r="C829" s="59" t="s">
        <v>158</v>
      </c>
    </row>
    <row r="830" spans="1:3" x14ac:dyDescent="0.25">
      <c r="A830" s="58">
        <v>64225</v>
      </c>
      <c r="B830" s="59" t="s">
        <v>144</v>
      </c>
      <c r="C830" s="59" t="s">
        <v>159</v>
      </c>
    </row>
    <row r="831" spans="1:3" x14ac:dyDescent="0.25">
      <c r="A831" s="58">
        <v>64238</v>
      </c>
      <c r="B831" s="59" t="s">
        <v>151</v>
      </c>
      <c r="C831" s="59" t="s">
        <v>160</v>
      </c>
    </row>
    <row r="832" spans="1:3" x14ac:dyDescent="0.25">
      <c r="A832" s="60">
        <v>64243</v>
      </c>
    </row>
    <row r="833" spans="1:3" x14ac:dyDescent="0.25">
      <c r="A833" s="58">
        <v>64278</v>
      </c>
      <c r="B833" s="59" t="s">
        <v>156</v>
      </c>
      <c r="C833" s="59" t="s">
        <v>161</v>
      </c>
    </row>
    <row r="834" spans="1:3" x14ac:dyDescent="0.25">
      <c r="A834" s="55">
        <v>64285</v>
      </c>
      <c r="B834" s="56" t="s">
        <v>156</v>
      </c>
      <c r="C834" s="56" t="s">
        <v>145</v>
      </c>
    </row>
    <row r="835" spans="1:3" x14ac:dyDescent="0.25">
      <c r="A835" s="55">
        <v>64346</v>
      </c>
      <c r="B835" s="56" t="s">
        <v>146</v>
      </c>
      <c r="C835" s="56" t="s">
        <v>147</v>
      </c>
    </row>
    <row r="836" spans="1:3" x14ac:dyDescent="0.25">
      <c r="A836" s="55">
        <v>64347</v>
      </c>
      <c r="B836" s="56" t="s">
        <v>148</v>
      </c>
      <c r="C836" s="56" t="s">
        <v>147</v>
      </c>
    </row>
    <row r="837" spans="1:3" x14ac:dyDescent="0.25">
      <c r="A837" s="55">
        <v>64392</v>
      </c>
      <c r="B837" s="56" t="s">
        <v>151</v>
      </c>
      <c r="C837" s="56" t="s">
        <v>150</v>
      </c>
    </row>
    <row r="838" spans="1:3" x14ac:dyDescent="0.25">
      <c r="A838" s="55">
        <v>64396</v>
      </c>
      <c r="B838" s="56" t="s">
        <v>148</v>
      </c>
      <c r="C838" s="56" t="s">
        <v>152</v>
      </c>
    </row>
    <row r="839" spans="1:3" x14ac:dyDescent="0.25">
      <c r="A839" s="55">
        <v>64406</v>
      </c>
      <c r="B839" s="56" t="s">
        <v>151</v>
      </c>
      <c r="C839" s="56" t="s">
        <v>154</v>
      </c>
    </row>
    <row r="840" spans="1:3" x14ac:dyDescent="0.25">
      <c r="A840" s="55">
        <v>64454</v>
      </c>
      <c r="B840" s="56" t="s">
        <v>149</v>
      </c>
      <c r="C840" s="56" t="s">
        <v>155</v>
      </c>
    </row>
    <row r="841" spans="1:3" x14ac:dyDescent="0.25">
      <c r="A841" s="55">
        <v>64535</v>
      </c>
      <c r="B841" s="56" t="s">
        <v>146</v>
      </c>
      <c r="C841" s="56" t="s">
        <v>157</v>
      </c>
    </row>
    <row r="842" spans="1:3" ht="13.8" x14ac:dyDescent="0.25">
      <c r="A842" s="55">
        <v>64570</v>
      </c>
      <c r="B842" s="56" t="s">
        <v>146</v>
      </c>
      <c r="C842" s="56" t="s">
        <v>158</v>
      </c>
    </row>
    <row r="843" spans="1:3" x14ac:dyDescent="0.25">
      <c r="A843" s="55">
        <v>64591</v>
      </c>
      <c r="B843" s="56" t="s">
        <v>146</v>
      </c>
      <c r="C843" s="56" t="s">
        <v>159</v>
      </c>
    </row>
    <row r="844" spans="1:3" x14ac:dyDescent="0.25">
      <c r="A844" s="55">
        <v>64604</v>
      </c>
      <c r="B844" s="56" t="s">
        <v>153</v>
      </c>
      <c r="C844" s="56" t="s">
        <v>160</v>
      </c>
    </row>
    <row r="845" spans="1:3" x14ac:dyDescent="0.25">
      <c r="A845" s="57">
        <v>64609</v>
      </c>
    </row>
    <row r="846" spans="1:3" x14ac:dyDescent="0.25">
      <c r="A846" s="55">
        <v>64644</v>
      </c>
      <c r="B846" s="56" t="s">
        <v>151</v>
      </c>
      <c r="C846" s="56" t="s">
        <v>161</v>
      </c>
    </row>
    <row r="847" spans="1:3" x14ac:dyDescent="0.25">
      <c r="A847" s="58">
        <v>64651</v>
      </c>
      <c r="B847" s="59" t="s">
        <v>151</v>
      </c>
      <c r="C847" s="59" t="s">
        <v>145</v>
      </c>
    </row>
    <row r="848" spans="1:3" x14ac:dyDescent="0.25">
      <c r="A848" s="58">
        <v>64703</v>
      </c>
      <c r="B848" s="59" t="s">
        <v>146</v>
      </c>
      <c r="C848" s="59" t="s">
        <v>147</v>
      </c>
    </row>
    <row r="849" spans="1:3" x14ac:dyDescent="0.25">
      <c r="A849" s="58">
        <v>64704</v>
      </c>
      <c r="B849" s="59" t="s">
        <v>148</v>
      </c>
      <c r="C849" s="59" t="s">
        <v>147</v>
      </c>
    </row>
    <row r="850" spans="1:3" x14ac:dyDescent="0.25">
      <c r="A850" s="58">
        <v>64749</v>
      </c>
      <c r="B850" s="59" t="s">
        <v>151</v>
      </c>
      <c r="C850" s="59" t="s">
        <v>150</v>
      </c>
    </row>
    <row r="851" spans="1:3" x14ac:dyDescent="0.25">
      <c r="A851" s="58">
        <v>64761</v>
      </c>
      <c r="B851" s="59" t="s">
        <v>156</v>
      </c>
      <c r="C851" s="59" t="s">
        <v>152</v>
      </c>
    </row>
    <row r="852" spans="1:3" x14ac:dyDescent="0.25">
      <c r="A852" s="58">
        <v>64771</v>
      </c>
      <c r="B852" s="59" t="s">
        <v>144</v>
      </c>
      <c r="C852" s="59" t="s">
        <v>154</v>
      </c>
    </row>
    <row r="853" spans="1:3" x14ac:dyDescent="0.25">
      <c r="A853" s="58">
        <v>64811</v>
      </c>
      <c r="B853" s="59" t="s">
        <v>149</v>
      </c>
      <c r="C853" s="59" t="s">
        <v>155</v>
      </c>
    </row>
    <row r="854" spans="1:3" x14ac:dyDescent="0.25">
      <c r="A854" s="58">
        <v>64900</v>
      </c>
      <c r="B854" s="59" t="s">
        <v>148</v>
      </c>
      <c r="C854" s="59" t="s">
        <v>157</v>
      </c>
    </row>
    <row r="855" spans="1:3" ht="13.8" x14ac:dyDescent="0.25">
      <c r="A855" s="58">
        <v>64935</v>
      </c>
      <c r="B855" s="59" t="s">
        <v>148</v>
      </c>
      <c r="C855" s="59" t="s">
        <v>158</v>
      </c>
    </row>
    <row r="856" spans="1:3" x14ac:dyDescent="0.25">
      <c r="A856" s="58">
        <v>64956</v>
      </c>
      <c r="B856" s="59" t="s">
        <v>148</v>
      </c>
      <c r="C856" s="59" t="s">
        <v>159</v>
      </c>
    </row>
    <row r="857" spans="1:3" x14ac:dyDescent="0.25">
      <c r="A857" s="58">
        <v>64969</v>
      </c>
      <c r="B857" s="59" t="s">
        <v>146</v>
      </c>
      <c r="C857" s="59" t="s">
        <v>160</v>
      </c>
    </row>
    <row r="858" spans="1:3" x14ac:dyDescent="0.25">
      <c r="A858" s="60">
        <v>64974</v>
      </c>
    </row>
    <row r="859" spans="1:3" x14ac:dyDescent="0.25">
      <c r="A859" s="58">
        <v>65009</v>
      </c>
      <c r="B859" s="59" t="s">
        <v>144</v>
      </c>
      <c r="C859" s="59" t="s">
        <v>161</v>
      </c>
    </row>
    <row r="860" spans="1:3" x14ac:dyDescent="0.25">
      <c r="A860" s="55">
        <v>65016</v>
      </c>
      <c r="B860" s="56" t="s">
        <v>148</v>
      </c>
      <c r="C860" s="56" t="s">
        <v>145</v>
      </c>
    </row>
    <row r="861" spans="1:3" x14ac:dyDescent="0.25">
      <c r="A861" s="55">
        <v>65060</v>
      </c>
      <c r="B861" s="56" t="s">
        <v>146</v>
      </c>
      <c r="C861" s="56" t="s">
        <v>147</v>
      </c>
    </row>
    <row r="862" spans="1:3" x14ac:dyDescent="0.25">
      <c r="A862" s="55">
        <v>65061</v>
      </c>
      <c r="B862" s="56" t="s">
        <v>148</v>
      </c>
      <c r="C862" s="56" t="s">
        <v>147</v>
      </c>
    </row>
    <row r="863" spans="1:3" x14ac:dyDescent="0.25">
      <c r="A863" s="55">
        <v>65106</v>
      </c>
      <c r="B863" s="56" t="s">
        <v>151</v>
      </c>
      <c r="C863" s="56" t="s">
        <v>150</v>
      </c>
    </row>
    <row r="864" spans="1:3" x14ac:dyDescent="0.25">
      <c r="A864" s="55">
        <v>65126</v>
      </c>
      <c r="B864" s="56" t="s">
        <v>149</v>
      </c>
      <c r="C864" s="56" t="s">
        <v>152</v>
      </c>
    </row>
    <row r="865" spans="1:3" x14ac:dyDescent="0.25">
      <c r="A865" s="55">
        <v>65136</v>
      </c>
      <c r="B865" s="56" t="s">
        <v>156</v>
      </c>
      <c r="C865" s="56" t="s">
        <v>154</v>
      </c>
    </row>
    <row r="866" spans="1:3" x14ac:dyDescent="0.25">
      <c r="A866" s="55">
        <v>65168</v>
      </c>
      <c r="B866" s="56" t="s">
        <v>149</v>
      </c>
      <c r="C866" s="56" t="s">
        <v>155</v>
      </c>
    </row>
    <row r="867" spans="1:3" x14ac:dyDescent="0.25">
      <c r="A867" s="55">
        <v>65265</v>
      </c>
      <c r="B867" s="56" t="s">
        <v>156</v>
      </c>
      <c r="C867" s="56" t="s">
        <v>157</v>
      </c>
    </row>
    <row r="868" spans="1:3" ht="13.8" x14ac:dyDescent="0.25">
      <c r="A868" s="55">
        <v>65300</v>
      </c>
      <c r="B868" s="56" t="s">
        <v>156</v>
      </c>
      <c r="C868" s="56" t="s">
        <v>158</v>
      </c>
    </row>
    <row r="869" spans="1:3" x14ac:dyDescent="0.25">
      <c r="A869" s="55">
        <v>65321</v>
      </c>
      <c r="B869" s="56" t="s">
        <v>156</v>
      </c>
      <c r="C869" s="56" t="s">
        <v>159</v>
      </c>
    </row>
    <row r="870" spans="1:3" x14ac:dyDescent="0.25">
      <c r="A870" s="55">
        <v>65334</v>
      </c>
      <c r="B870" s="56" t="s">
        <v>148</v>
      </c>
      <c r="C870" s="56" t="s">
        <v>160</v>
      </c>
    </row>
    <row r="871" spans="1:3" x14ac:dyDescent="0.25">
      <c r="A871" s="57">
        <v>65339</v>
      </c>
    </row>
    <row r="872" spans="1:3" x14ac:dyDescent="0.25">
      <c r="A872" s="55">
        <v>65374</v>
      </c>
      <c r="B872" s="56" t="s">
        <v>156</v>
      </c>
      <c r="C872" s="56" t="s">
        <v>161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2</vt:i4>
      </vt:variant>
    </vt:vector>
  </HeadingPairs>
  <TitlesOfParts>
    <vt:vector size="12" baseType="lpstr">
      <vt:lpstr>Fechamento</vt:lpstr>
      <vt:lpstr>Extrato C_34338-6</vt:lpstr>
      <vt:lpstr>Fundos</vt:lpstr>
      <vt:lpstr>Despesas</vt:lpstr>
      <vt:lpstr>Integralizações</vt:lpstr>
      <vt:lpstr>Mapa de Cláusulas</vt:lpstr>
      <vt:lpstr>PuDiario 4E 1S</vt:lpstr>
      <vt:lpstr>PuDiario 4E 2S</vt:lpstr>
      <vt:lpstr>Relatorio Investidor 2.0</vt:lpstr>
      <vt:lpstr>Feriados!</vt:lpstr>
      <vt:lpstr>'Relatorio Investidor 2.0'!Area_de_impressao</vt:lpstr>
      <vt:lpstr>'Feriados!'!Feriados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cp:lastPrinted>2026-06-22T13:18:44Z</cp:lastPrinted>
  <dcterms:created xsi:type="dcterms:W3CDTF">2026-06-10T13:43:52Z</dcterms:created>
  <dcterms:modified xsi:type="dcterms:W3CDTF">2026-07-13T18:25:11Z</dcterms:modified>
</cp:coreProperties>
</file>